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7_7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855" tabRatio="670" activeTab="9"/>
  </bookViews>
  <sheets>
    <sheet name="Стеко с300" sheetId="1" r:id="rId1"/>
    <sheet name="Стеко с300оборот" sheetId="2" r:id="rId2"/>
    <sheet name="Стеко р 300" sheetId="3" r:id="rId3"/>
    <sheet name="Стеко р 300 оборот" sheetId="4" r:id="rId4"/>
    <sheet name="Стеко с 500" sheetId="5" r:id="rId5"/>
    <sheet name="Стеко с 500 оборот" sheetId="6" r:id="rId6"/>
    <sheet name="Стеко R500" sheetId="7" r:id="rId7"/>
    <sheet name="Стеко R500 оборот" sheetId="8" r:id="rId8"/>
    <sheet name="Стеко- рама" sheetId="9" r:id="rId9"/>
    <sheet name="Стеко-рама-оборот" sheetId="10" r:id="rId10"/>
  </sheets>
  <definedNames/>
  <calcPr fullCalcOnLoad="1"/>
</workbook>
</file>

<file path=xl/sharedStrings.xml><?xml version="1.0" encoding="utf-8"?>
<sst xmlns="http://schemas.openxmlformats.org/spreadsheetml/2006/main" count="289" uniqueCount="50">
  <si>
    <t>Профиль:</t>
  </si>
  <si>
    <t>Фурнитура:</t>
  </si>
  <si>
    <t>Окно двухстворчатое (кухня, спальная)</t>
  </si>
  <si>
    <r>
      <t xml:space="preserve">Цена изделия </t>
    </r>
    <r>
      <rPr>
        <b/>
        <sz val="10"/>
        <rFont val="Times New Roman"/>
        <family val="1"/>
      </rPr>
      <t>(без работы, без подоконника, без отлива):</t>
    </r>
  </si>
  <si>
    <r>
      <t xml:space="preserve">Цена изделия с работой </t>
    </r>
    <r>
      <rPr>
        <b/>
        <sz val="10"/>
        <rFont val="Times New Roman"/>
        <family val="1"/>
      </rPr>
      <t>(без подоконника, без отлива):</t>
    </r>
  </si>
  <si>
    <r>
      <t>Цена изделия с отливом и работой</t>
    </r>
    <r>
      <rPr>
        <b/>
        <sz val="16"/>
        <rFont val="Times New Roman"/>
        <family val="1"/>
      </rPr>
      <t xml:space="preserve"> </t>
    </r>
    <r>
      <rPr>
        <b/>
        <sz val="10"/>
        <rFont val="Times New Roman"/>
        <family val="1"/>
      </rPr>
      <t>(без подоконника):</t>
    </r>
  </si>
  <si>
    <r>
      <t>Цена изделия с подок-ом и работой</t>
    </r>
    <r>
      <rPr>
        <b/>
        <sz val="16"/>
        <rFont val="Times New Roman"/>
        <family val="1"/>
      </rPr>
      <t xml:space="preserve"> </t>
    </r>
    <r>
      <rPr>
        <b/>
        <sz val="10"/>
        <rFont val="Times New Roman"/>
        <family val="1"/>
      </rPr>
      <t>(без отлива):</t>
    </r>
  </si>
  <si>
    <t>отлив</t>
  </si>
  <si>
    <t>стоимость</t>
  </si>
  <si>
    <t>под</t>
  </si>
  <si>
    <r>
      <t>Цена изделия с подок-ом, отливом и работой</t>
    </r>
    <r>
      <rPr>
        <b/>
        <sz val="10"/>
        <rFont val="Times New Roman"/>
        <family val="1"/>
      </rPr>
      <t>:</t>
    </r>
  </si>
  <si>
    <t>Окно трехстворчатое (зал)</t>
  </si>
  <si>
    <t>Балконный блок</t>
  </si>
  <si>
    <t>Окно одностворчатое</t>
  </si>
  <si>
    <t>глухое</t>
  </si>
  <si>
    <t>пов-откид.</t>
  </si>
  <si>
    <t>Двери балконные</t>
  </si>
  <si>
    <r>
      <t xml:space="preserve">Цена изделия </t>
    </r>
    <r>
      <rPr>
        <b/>
        <sz val="10"/>
        <rFont val="Times New Roman"/>
        <family val="1"/>
      </rPr>
      <t>(без работы):</t>
    </r>
  </si>
  <si>
    <r>
      <t>Цена изделия с работой</t>
    </r>
    <r>
      <rPr>
        <b/>
        <sz val="10"/>
        <rFont val="Times New Roman"/>
        <family val="1"/>
      </rPr>
      <t>:</t>
    </r>
  </si>
  <si>
    <r>
      <t>Цена изделия с 2-мя подоко-ми и работой</t>
    </r>
    <r>
      <rPr>
        <b/>
        <sz val="10"/>
        <rFont val="Times New Roman"/>
        <family val="1"/>
      </rPr>
      <t>:</t>
    </r>
  </si>
  <si>
    <t>Рама  трехстворчатая (лоджия)</t>
  </si>
  <si>
    <t>Цена изделия (без работы, без козырька, без отлива):</t>
  </si>
  <si>
    <t>1-кам.</t>
  </si>
  <si>
    <t>Цена изделия с работой (без корырька, без отлива):</t>
  </si>
  <si>
    <t>коз</t>
  </si>
  <si>
    <t>длина</t>
  </si>
  <si>
    <t>отл</t>
  </si>
  <si>
    <t>Цена изделия с оцинк. козырь-ком и работой (без отлива):</t>
  </si>
  <si>
    <t>Рама  четырехстворчатая (лоджия)</t>
  </si>
  <si>
    <t>Боковушка к раме (глухое одностворчатое окно с учетом соединительной трубы)</t>
  </si>
  <si>
    <t>Боковушка к раме (поворотно-откидное одно-створчатое окно с учетом соединительной трубы)</t>
  </si>
  <si>
    <t>Цена изделия с оцинк.отливом и козырьком:</t>
  </si>
  <si>
    <t>2 ств.</t>
  </si>
  <si>
    <t>3 ств.</t>
  </si>
  <si>
    <t>б.дверь</t>
  </si>
  <si>
    <t>1 ств</t>
  </si>
  <si>
    <r>
      <t>STEKO S "300"</t>
    </r>
    <r>
      <rPr>
        <b/>
        <i/>
        <sz val="12"/>
        <rFont val="Times New Roman"/>
        <family val="1"/>
      </rPr>
      <t xml:space="preserve">                                                          (трёхкамерный с серым уплотнителем)</t>
    </r>
  </si>
  <si>
    <t>1 кам.</t>
  </si>
  <si>
    <r>
      <t xml:space="preserve">Цена изделия с работой </t>
    </r>
    <r>
      <rPr>
        <b/>
        <sz val="10"/>
        <rFont val="Times New Roman"/>
        <family val="1"/>
      </rPr>
      <t>(без подоконника, без мал.под):</t>
    </r>
  </si>
  <si>
    <r>
      <t xml:space="preserve">Цена изделия </t>
    </r>
    <r>
      <rPr>
        <b/>
        <sz val="10"/>
        <rFont val="Times New Roman"/>
        <family val="1"/>
      </rPr>
      <t>(без работы, без подоконника, без мал.под):</t>
    </r>
  </si>
  <si>
    <r>
      <t>Цена изделия с мал.под. и работой</t>
    </r>
    <r>
      <rPr>
        <b/>
        <sz val="16"/>
        <rFont val="Times New Roman"/>
        <family val="1"/>
      </rPr>
      <t xml:space="preserve"> </t>
    </r>
    <r>
      <rPr>
        <b/>
        <sz val="10"/>
        <rFont val="Times New Roman"/>
        <family val="1"/>
      </rPr>
      <t>(без бол.под.):</t>
    </r>
  </si>
  <si>
    <r>
      <t>Цена изделия с бол.под. и работой</t>
    </r>
    <r>
      <rPr>
        <b/>
        <sz val="16"/>
        <rFont val="Times New Roman"/>
        <family val="1"/>
      </rPr>
      <t xml:space="preserve"> </t>
    </r>
    <r>
      <rPr>
        <b/>
        <sz val="10"/>
        <rFont val="Times New Roman"/>
        <family val="1"/>
      </rPr>
      <t>(без мал.под):</t>
    </r>
  </si>
  <si>
    <t>2 кам.стеклопакет (кухонное окно дороже на 150 грн., окно в зал на 230 грн., балконный блок - 180-230 грн.)</t>
  </si>
  <si>
    <t>Фурнитура Roto дороже на :</t>
  </si>
  <si>
    <t>Энергозберегающий стеклопакет (кухонное окно дороже на 65 грн., окно в зал на 90 грн., балконный блок - 80-100 грн.)</t>
  </si>
  <si>
    <r>
      <t>STEKO R "300"</t>
    </r>
    <r>
      <rPr>
        <b/>
        <i/>
        <sz val="12"/>
        <rFont val="Times New Roman"/>
        <family val="1"/>
      </rPr>
      <t xml:space="preserve">                                                          (трёхкамерный с серым уплотнителем)</t>
    </r>
  </si>
  <si>
    <r>
      <t>STEKO S "500"</t>
    </r>
    <r>
      <rPr>
        <b/>
        <i/>
        <sz val="12"/>
        <rFont val="Times New Roman"/>
        <family val="1"/>
      </rPr>
      <t xml:space="preserve">                                                          (трёхкамерный с серым уплотнителем)</t>
    </r>
  </si>
  <si>
    <t>2 кам.</t>
  </si>
  <si>
    <t xml:space="preserve">Профиль: </t>
  </si>
  <si>
    <t>90 грн. (за каждую створку)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</si>
</sst>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грн.-422]"/>
    <numFmt numFmtId="165" formatCode="#,##0.00\ [$грн.-422]"/>
    <numFmt numFmtId="166" formatCode="#,##0.00\ &quot;грн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48"/>
      <name val="Times New Roman"/>
      <family val="1"/>
    </font>
    <font>
      <b/>
      <i/>
      <sz val="12"/>
      <name val="Times New Roman"/>
      <family val="1"/>
    </font>
    <font>
      <b/>
      <i/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b/>
      <sz val="15"/>
      <name val="Times New Roman"/>
      <family val="1"/>
    </font>
    <font>
      <sz val="10"/>
      <color indexed="9"/>
      <name val="Arial Cyr"/>
      <family val="0"/>
    </font>
    <font>
      <b/>
      <i/>
      <sz val="36"/>
      <name val="Times New Roman"/>
      <family val="1"/>
    </font>
    <font>
      <sz val="16"/>
      <color indexed="9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5"/>
      <name val="Arial Cyr"/>
      <family val="0"/>
    </font>
    <font>
      <b/>
      <sz val="18"/>
      <name val="Times New Roman"/>
      <family val="1"/>
    </font>
    <font>
      <b/>
      <i/>
      <sz val="24"/>
      <color indexed="9"/>
      <name val="Times New Roman"/>
      <family val="1"/>
    </font>
    <font>
      <sz val="24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9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b/>
      <i/>
      <u val="single"/>
      <sz val="48"/>
      <name val="Times New Roman"/>
      <family val="1"/>
    </font>
    <font>
      <sz val="15"/>
      <color indexed="9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" fontId="27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14" fontId="30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4" fontId="1" fillId="0" borderId="0" xfId="0" applyNumberFormat="1" applyFont="1" applyAlignment="1">
      <alignment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 horizontal="left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5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</xdr:row>
      <xdr:rowOff>152400</xdr:rowOff>
    </xdr:from>
    <xdr:to>
      <xdr:col>5</xdr:col>
      <xdr:colOff>142875</xdr:colOff>
      <xdr:row>2</xdr:row>
      <xdr:rowOff>676275</xdr:rowOff>
    </xdr:to>
    <xdr:pic>
      <xdr:nvPicPr>
        <xdr:cNvPr id="1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314450"/>
          <a:ext cx="1819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</xdr:row>
      <xdr:rowOff>180975</xdr:rowOff>
    </xdr:from>
    <xdr:to>
      <xdr:col>8</xdr:col>
      <xdr:colOff>0</xdr:colOff>
      <xdr:row>2</xdr:row>
      <xdr:rowOff>685800</xdr:rowOff>
    </xdr:to>
    <xdr:pic>
      <xdr:nvPicPr>
        <xdr:cNvPr id="2" name="Picture 13" descr="Axor Indust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343025"/>
          <a:ext cx="2686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</xdr:row>
      <xdr:rowOff>9525</xdr:rowOff>
    </xdr:from>
    <xdr:to>
      <xdr:col>6</xdr:col>
      <xdr:colOff>390525</xdr:colOff>
      <xdr:row>2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152400"/>
          <a:ext cx="31242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</xdr:row>
      <xdr:rowOff>152400</xdr:rowOff>
    </xdr:from>
    <xdr:to>
      <xdr:col>5</xdr:col>
      <xdr:colOff>142875</xdr:colOff>
      <xdr:row>2</xdr:row>
      <xdr:rowOff>676275</xdr:rowOff>
    </xdr:to>
    <xdr:pic>
      <xdr:nvPicPr>
        <xdr:cNvPr id="1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314450"/>
          <a:ext cx="1819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</xdr:row>
      <xdr:rowOff>180975</xdr:rowOff>
    </xdr:from>
    <xdr:to>
      <xdr:col>8</xdr:col>
      <xdr:colOff>0</xdr:colOff>
      <xdr:row>2</xdr:row>
      <xdr:rowOff>685800</xdr:rowOff>
    </xdr:to>
    <xdr:pic>
      <xdr:nvPicPr>
        <xdr:cNvPr id="2" name="Picture 14" descr="Axor Indust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343025"/>
          <a:ext cx="2686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</xdr:row>
      <xdr:rowOff>9525</xdr:rowOff>
    </xdr:from>
    <xdr:to>
      <xdr:col>6</xdr:col>
      <xdr:colOff>390525</xdr:colOff>
      <xdr:row>2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152400"/>
          <a:ext cx="31242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</xdr:row>
      <xdr:rowOff>152400</xdr:rowOff>
    </xdr:from>
    <xdr:to>
      <xdr:col>5</xdr:col>
      <xdr:colOff>142875</xdr:colOff>
      <xdr:row>2</xdr:row>
      <xdr:rowOff>676275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314450"/>
          <a:ext cx="1819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</xdr:row>
      <xdr:rowOff>180975</xdr:rowOff>
    </xdr:from>
    <xdr:to>
      <xdr:col>8</xdr:col>
      <xdr:colOff>0</xdr:colOff>
      <xdr:row>2</xdr:row>
      <xdr:rowOff>685800</xdr:rowOff>
    </xdr:to>
    <xdr:pic>
      <xdr:nvPicPr>
        <xdr:cNvPr id="2" name="Picture 9" descr="Axor Indust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343025"/>
          <a:ext cx="2686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</xdr:row>
      <xdr:rowOff>9525</xdr:rowOff>
    </xdr:from>
    <xdr:to>
      <xdr:col>6</xdr:col>
      <xdr:colOff>390525</xdr:colOff>
      <xdr:row>2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152400"/>
          <a:ext cx="31242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</xdr:row>
      <xdr:rowOff>152400</xdr:rowOff>
    </xdr:from>
    <xdr:to>
      <xdr:col>5</xdr:col>
      <xdr:colOff>142875</xdr:colOff>
      <xdr:row>2</xdr:row>
      <xdr:rowOff>676275</xdr:rowOff>
    </xdr:to>
    <xdr:pic>
      <xdr:nvPicPr>
        <xdr:cNvPr id="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314450"/>
          <a:ext cx="1819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</xdr:row>
      <xdr:rowOff>180975</xdr:rowOff>
    </xdr:from>
    <xdr:to>
      <xdr:col>8</xdr:col>
      <xdr:colOff>0</xdr:colOff>
      <xdr:row>2</xdr:row>
      <xdr:rowOff>685800</xdr:rowOff>
    </xdr:to>
    <xdr:pic>
      <xdr:nvPicPr>
        <xdr:cNvPr id="2" name="Picture 12" descr="Axor Indust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343025"/>
          <a:ext cx="2686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</xdr:row>
      <xdr:rowOff>9525</xdr:rowOff>
    </xdr:from>
    <xdr:to>
      <xdr:col>6</xdr:col>
      <xdr:colOff>390525</xdr:colOff>
      <xdr:row>2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152400"/>
          <a:ext cx="31242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152400</xdr:rowOff>
    </xdr:from>
    <xdr:to>
      <xdr:col>5</xdr:col>
      <xdr:colOff>514350</xdr:colOff>
      <xdr:row>2</xdr:row>
      <xdr:rowOff>676275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14450" y="1247775"/>
          <a:ext cx="1790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2</xdr:row>
      <xdr:rowOff>161925</xdr:rowOff>
    </xdr:from>
    <xdr:to>
      <xdr:col>8</xdr:col>
      <xdr:colOff>0</xdr:colOff>
      <xdr:row>2</xdr:row>
      <xdr:rowOff>666750</xdr:rowOff>
    </xdr:to>
    <xdr:pic>
      <xdr:nvPicPr>
        <xdr:cNvPr id="2" name="Picture 20" descr="Axor Indust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1257300"/>
          <a:ext cx="2705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1</xdr:row>
      <xdr:rowOff>9525</xdr:rowOff>
    </xdr:from>
    <xdr:to>
      <xdr:col>7</xdr:col>
      <xdr:colOff>161925</xdr:colOff>
      <xdr:row>2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85725"/>
          <a:ext cx="30956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vmlDrawing" Target="../drawings/vmlDrawing10.vml" /><Relationship Id="rId6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vmlDrawing" Target="../drawings/vmlDrawing5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6.v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vmlDrawing" Target="../drawings/vmlDrawing7.vml" /><Relationship Id="rId11" Type="http://schemas.openxmlformats.org/officeDocument/2006/relationships/drawing" Target="../drawings/drawing4.xm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oleObject" Target="../embeddings/oleObject_7_7.bin" /><Relationship Id="rId9" Type="http://schemas.openxmlformats.org/officeDocument/2006/relationships/vmlDrawing" Target="../drawings/vmlDrawing8.vml" /><Relationship Id="rId1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vmlDrawing" Target="../drawings/vmlDrawing9.vm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zoomScale="75" zoomScaleNormal="75" workbookViewId="0" topLeftCell="A7">
      <selection activeCell="C2" sqref="C2:J2"/>
    </sheetView>
  </sheetViews>
  <sheetFormatPr defaultColWidth="9.00390625" defaultRowHeight="12.75"/>
  <cols>
    <col min="1" max="1" width="1.25" style="0" customWidth="1"/>
    <col min="2" max="2" width="10.125" style="0" customWidth="1"/>
    <col min="3" max="3" width="6.75390625" style="0" customWidth="1"/>
    <col min="5" max="5" width="12.75390625" style="0" customWidth="1"/>
    <col min="7" max="7" width="8.375" style="0" customWidth="1"/>
    <col min="8" max="8" width="21.375" style="0" customWidth="1"/>
    <col min="9" max="9" width="14.25390625" style="0" customWidth="1"/>
    <col min="10" max="10" width="14.125" style="0" customWidth="1"/>
    <col min="11" max="11" width="5.125" style="0" customWidth="1"/>
  </cols>
  <sheetData>
    <row r="1" ht="11.25" customHeight="1"/>
    <row r="2" spans="2:10" s="1" customFormat="1" ht="80.25" customHeight="1">
      <c r="B2" s="4" t="s">
        <v>0</v>
      </c>
      <c r="C2" s="49" t="s">
        <v>36</v>
      </c>
      <c r="D2" s="49"/>
      <c r="E2" s="49"/>
      <c r="F2" s="49"/>
      <c r="G2" s="49"/>
      <c r="H2" s="49"/>
      <c r="I2" s="50"/>
      <c r="J2" s="50"/>
    </row>
    <row r="3" spans="2:10" s="1" customFormat="1" ht="69" customHeight="1">
      <c r="B3" s="5" t="s">
        <v>1</v>
      </c>
      <c r="C3" s="10"/>
      <c r="D3" s="38"/>
      <c r="E3" s="3"/>
      <c r="H3" s="2"/>
      <c r="I3" s="41" t="s">
        <v>37</v>
      </c>
      <c r="J3" s="34">
        <v>42139</v>
      </c>
    </row>
    <row r="4" ht="12" customHeight="1" thickBot="1"/>
    <row r="5" spans="1:15" s="1" customFormat="1" ht="42" customHeight="1" thickBot="1">
      <c r="A5" s="52" t="s">
        <v>2</v>
      </c>
      <c r="B5" s="53"/>
      <c r="C5" s="53"/>
      <c r="D5" s="53"/>
      <c r="E5" s="53"/>
      <c r="F5" s="53"/>
      <c r="G5" s="53"/>
      <c r="H5" s="53"/>
      <c r="I5" s="53"/>
      <c r="J5" s="54"/>
      <c r="O5"/>
    </row>
    <row r="6" spans="2:10" ht="12.75">
      <c r="B6" s="26" t="s">
        <v>7</v>
      </c>
      <c r="C6" s="26">
        <v>1.35</v>
      </c>
      <c r="D6" s="26" t="s">
        <v>8</v>
      </c>
      <c r="E6" s="26">
        <v>30</v>
      </c>
      <c r="F6" s="26" t="s">
        <v>9</v>
      </c>
      <c r="G6" s="26">
        <v>1.5</v>
      </c>
      <c r="H6" s="26" t="s">
        <v>8</v>
      </c>
      <c r="I6" s="26">
        <v>80</v>
      </c>
      <c r="J6" s="30"/>
    </row>
    <row r="7" spans="4:14" s="6" customFormat="1" ht="45" customHeight="1">
      <c r="D7" s="7" t="s">
        <v>3</v>
      </c>
      <c r="I7" s="51">
        <f>1540</f>
        <v>1540</v>
      </c>
      <c r="J7" s="51"/>
      <c r="L7" s="28"/>
      <c r="M7" s="28"/>
      <c r="N7" s="28"/>
    </row>
    <row r="8" spans="4:14" ht="30">
      <c r="D8" s="7" t="s">
        <v>4</v>
      </c>
      <c r="I8" s="51">
        <f>I7*0.17+I7</f>
        <v>1801.8</v>
      </c>
      <c r="J8" s="51"/>
      <c r="L8" s="8"/>
      <c r="M8" s="8"/>
      <c r="N8" s="8"/>
    </row>
    <row r="9" spans="4:14" ht="45" customHeight="1">
      <c r="D9" s="7" t="s">
        <v>5</v>
      </c>
      <c r="I9" s="51">
        <f>(I7+E6*C6)*1.17</f>
        <v>1849.185</v>
      </c>
      <c r="J9" s="51"/>
      <c r="L9" s="8"/>
      <c r="M9" s="8"/>
      <c r="N9" s="8"/>
    </row>
    <row r="10" spans="4:14" ht="30">
      <c r="D10" s="7" t="s">
        <v>6</v>
      </c>
      <c r="I10" s="51">
        <f>(I7+I6*G6)*1.17</f>
        <v>1942.1999999999998</v>
      </c>
      <c r="J10" s="51"/>
      <c r="L10" s="8"/>
      <c r="M10" s="8"/>
      <c r="N10" s="8"/>
    </row>
    <row r="11" spans="4:14" ht="30">
      <c r="D11" s="7" t="s">
        <v>10</v>
      </c>
      <c r="I11" s="51">
        <f>(I7+G6*I6+E6*C6)*1.17</f>
        <v>1989.5849999999998</v>
      </c>
      <c r="J11" s="51"/>
      <c r="L11" s="8"/>
      <c r="M11" s="8"/>
      <c r="N11" s="8"/>
    </row>
    <row r="12" spans="12:14" ht="13.5" thickBot="1">
      <c r="L12" s="8"/>
      <c r="M12" s="8"/>
      <c r="N12" s="8"/>
    </row>
    <row r="13" spans="1:14" ht="42" customHeight="1" thickBot="1">
      <c r="A13" s="52" t="s">
        <v>11</v>
      </c>
      <c r="B13" s="53"/>
      <c r="C13" s="53"/>
      <c r="D13" s="53"/>
      <c r="E13" s="53"/>
      <c r="F13" s="53"/>
      <c r="G13" s="53"/>
      <c r="H13" s="53"/>
      <c r="I13" s="53"/>
      <c r="J13" s="54"/>
      <c r="L13" s="8"/>
      <c r="M13" s="8"/>
      <c r="N13" s="8"/>
    </row>
    <row r="14" spans="2:14" ht="12.75">
      <c r="B14" s="27" t="s">
        <v>7</v>
      </c>
      <c r="C14" s="27">
        <v>2.15</v>
      </c>
      <c r="D14" s="27" t="s">
        <v>8</v>
      </c>
      <c r="E14" s="27">
        <v>30</v>
      </c>
      <c r="F14" s="27" t="s">
        <v>9</v>
      </c>
      <c r="G14" s="27">
        <v>2.3</v>
      </c>
      <c r="H14" s="27" t="s">
        <v>8</v>
      </c>
      <c r="I14" s="27">
        <v>80</v>
      </c>
      <c r="J14" s="31"/>
      <c r="L14" s="8"/>
      <c r="M14" s="8"/>
      <c r="N14" s="8"/>
    </row>
    <row r="15" spans="1:14" ht="30">
      <c r="A15" s="6"/>
      <c r="B15" s="6"/>
      <c r="C15" s="6"/>
      <c r="D15" s="7" t="s">
        <v>3</v>
      </c>
      <c r="E15" s="6"/>
      <c r="F15" s="6"/>
      <c r="G15" s="6"/>
      <c r="H15" s="6"/>
      <c r="I15" s="51">
        <v>2035</v>
      </c>
      <c r="J15" s="51"/>
      <c r="L15" s="8"/>
      <c r="M15" s="8"/>
      <c r="N15" s="8"/>
    </row>
    <row r="16" spans="4:14" ht="30">
      <c r="D16" s="7" t="s">
        <v>4</v>
      </c>
      <c r="I16" s="51">
        <f>I15*0.17+I15</f>
        <v>2380.95</v>
      </c>
      <c r="J16" s="51"/>
      <c r="L16" s="8"/>
      <c r="M16" s="8"/>
      <c r="N16" s="8"/>
    </row>
    <row r="17" spans="4:14" ht="30">
      <c r="D17" s="7" t="s">
        <v>5</v>
      </c>
      <c r="I17" s="51">
        <f>(I15+E14*C14)*1.17</f>
        <v>2456.415</v>
      </c>
      <c r="J17" s="51"/>
      <c r="L17" s="8"/>
      <c r="M17" s="8"/>
      <c r="N17" s="8"/>
    </row>
    <row r="18" spans="4:14" ht="30">
      <c r="D18" s="7" t="s">
        <v>6</v>
      </c>
      <c r="I18" s="51">
        <f>(I15+I14*G14)*1.17</f>
        <v>2596.23</v>
      </c>
      <c r="J18" s="51"/>
      <c r="L18" s="8"/>
      <c r="M18" s="8"/>
      <c r="N18" s="8"/>
    </row>
    <row r="19" spans="4:14" ht="30">
      <c r="D19" s="7" t="s">
        <v>10</v>
      </c>
      <c r="I19" s="51">
        <f>(I15+G14*I14+E14*C14)*1.17</f>
        <v>2671.6949999999997</v>
      </c>
      <c r="J19" s="51"/>
      <c r="L19" s="8"/>
      <c r="M19" s="8"/>
      <c r="N19" s="8"/>
    </row>
    <row r="20" spans="12:14" ht="13.5" thickBot="1">
      <c r="L20" s="8"/>
      <c r="M20" s="8"/>
      <c r="N20" s="8"/>
    </row>
    <row r="21" spans="1:14" ht="42" customHeight="1" thickBot="1">
      <c r="A21" s="52" t="s">
        <v>12</v>
      </c>
      <c r="B21" s="53"/>
      <c r="C21" s="53"/>
      <c r="D21" s="53"/>
      <c r="E21" s="53"/>
      <c r="F21" s="53"/>
      <c r="G21" s="53"/>
      <c r="H21" s="53"/>
      <c r="I21" s="53"/>
      <c r="J21" s="54"/>
      <c r="L21" s="8"/>
      <c r="M21" s="8"/>
      <c r="N21" s="8"/>
    </row>
    <row r="22" spans="2:9" s="17" customFormat="1" ht="12" customHeight="1">
      <c r="B22" s="42" t="s">
        <v>9</v>
      </c>
      <c r="C22" s="42">
        <v>1</v>
      </c>
      <c r="D22" s="42" t="s">
        <v>8</v>
      </c>
      <c r="E22" s="42">
        <v>40</v>
      </c>
      <c r="F22" s="43" t="s">
        <v>9</v>
      </c>
      <c r="G22" s="43">
        <v>1</v>
      </c>
      <c r="H22" s="43" t="s">
        <v>8</v>
      </c>
      <c r="I22" s="43">
        <v>80</v>
      </c>
    </row>
    <row r="23" spans="2:9" s="17" customFormat="1" ht="10.5" customHeight="1">
      <c r="B23" s="42" t="s">
        <v>9</v>
      </c>
      <c r="C23" s="42">
        <v>1.5</v>
      </c>
      <c r="D23" s="42" t="s">
        <v>8</v>
      </c>
      <c r="E23" s="42">
        <v>40</v>
      </c>
      <c r="F23" s="42" t="s">
        <v>9</v>
      </c>
      <c r="G23" s="42">
        <v>1.5</v>
      </c>
      <c r="H23" s="42" t="s">
        <v>8</v>
      </c>
      <c r="I23" s="42">
        <v>80</v>
      </c>
    </row>
    <row r="24" spans="1:14" ht="30" customHeight="1">
      <c r="A24" s="6"/>
      <c r="B24" s="6"/>
      <c r="C24" s="6"/>
      <c r="D24" s="7" t="s">
        <v>39</v>
      </c>
      <c r="E24" s="6"/>
      <c r="F24" s="6"/>
      <c r="G24" s="6"/>
      <c r="H24" s="6"/>
      <c r="I24" s="9">
        <v>2205</v>
      </c>
      <c r="J24" s="9">
        <v>2385</v>
      </c>
      <c r="L24" s="8"/>
      <c r="M24" s="8"/>
      <c r="N24" s="8"/>
    </row>
    <row r="25" spans="4:14" ht="30" customHeight="1">
      <c r="D25" s="7" t="s">
        <v>38</v>
      </c>
      <c r="I25" s="9">
        <f>I24*0.17+I24</f>
        <v>2579.85</v>
      </c>
      <c r="J25" s="9">
        <f>J24*0.17+J24</f>
        <v>2790.45</v>
      </c>
      <c r="L25" s="8"/>
      <c r="M25" s="8"/>
      <c r="N25" s="8"/>
    </row>
    <row r="26" spans="4:14" ht="30" customHeight="1">
      <c r="D26" s="7" t="s">
        <v>40</v>
      </c>
      <c r="I26" s="9">
        <f>(I24+E22*C22)*1.17</f>
        <v>2626.6499999999996</v>
      </c>
      <c r="J26" s="9">
        <f>(J24+E23*C23)*1.17</f>
        <v>2860.6499999999996</v>
      </c>
      <c r="L26" s="8"/>
      <c r="M26" s="8"/>
      <c r="N26" s="8"/>
    </row>
    <row r="27" spans="4:14" ht="30" customHeight="1">
      <c r="D27" s="7" t="s">
        <v>41</v>
      </c>
      <c r="I27" s="9">
        <f>(I24+I22*G22)*1.17</f>
        <v>2673.45</v>
      </c>
      <c r="J27" s="9">
        <f>(J24+I23*G23)*1.17</f>
        <v>2930.85</v>
      </c>
      <c r="L27" s="8"/>
      <c r="M27" s="8"/>
      <c r="N27" s="8"/>
    </row>
    <row r="28" spans="4:14" ht="30" customHeight="1">
      <c r="D28" s="7" t="s">
        <v>19</v>
      </c>
      <c r="I28" s="9">
        <f>(I24+I22*G22+C22*E22)*1.17</f>
        <v>2720.25</v>
      </c>
      <c r="J28" s="9">
        <f>(J24+I23*G23+C23*E23)*1.17</f>
        <v>3001.0499999999997</v>
      </c>
      <c r="L28" s="8"/>
      <c r="M28" s="8"/>
      <c r="N28" s="8"/>
    </row>
  </sheetData>
  <mergeCells count="14">
    <mergeCell ref="A13:J13"/>
    <mergeCell ref="I18:J18"/>
    <mergeCell ref="I19:J19"/>
    <mergeCell ref="A21:J21"/>
    <mergeCell ref="I15:J15"/>
    <mergeCell ref="I16:J16"/>
    <mergeCell ref="I17:J17"/>
    <mergeCell ref="C2:J2"/>
    <mergeCell ref="I11:J11"/>
    <mergeCell ref="A5:J5"/>
    <mergeCell ref="I7:J7"/>
    <mergeCell ref="I8:J8"/>
    <mergeCell ref="I9:J9"/>
    <mergeCell ref="I10:J10"/>
  </mergeCells>
  <printOptions/>
  <pageMargins left="0" right="0" top="0" bottom="0" header="0.5118110236220472" footer="0.5118110236220472"/>
  <pageSetup fitToHeight="4" fitToWidth="1" horizontalDpi="600" verticalDpi="600" orientation="portrait" paperSize="9" scale="95" r:id="rId6"/>
  <drawing r:id="rId5"/>
  <legacyDrawing r:id="rId4"/>
  <oleObjects>
    <oleObject progId="CorelDRAW.Graphic.9" shapeId="23880" r:id="rId1"/>
    <oleObject progId="CorelDRAW.Graphic.9" shapeId="23881" r:id="rId2"/>
    <oleObject progId="CorelDRAW.Graphic.9" shapeId="23882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75" zoomScaleNormal="75" workbookViewId="0" topLeftCell="A1">
      <selection activeCell="U14" sqref="U14"/>
    </sheetView>
  </sheetViews>
  <sheetFormatPr defaultColWidth="9.00390625" defaultRowHeight="12.75"/>
  <cols>
    <col min="1" max="1" width="1.25" style="0" customWidth="1"/>
    <col min="2" max="2" width="10.125" style="0" customWidth="1"/>
    <col min="3" max="3" width="6.75390625" style="0" customWidth="1"/>
    <col min="4" max="4" width="6.25390625" style="0" customWidth="1"/>
    <col min="5" max="5" width="9.25390625" style="0" customWidth="1"/>
    <col min="7" max="7" width="8.375" style="0" customWidth="1"/>
    <col min="8" max="8" width="27.00390625" style="0" customWidth="1"/>
    <col min="9" max="9" width="25.00390625" style="0" customWidth="1"/>
  </cols>
  <sheetData>
    <row r="1" s="24" customFormat="1" ht="9" customHeight="1" thickBot="1"/>
    <row r="2" spans="1:9" ht="63" customHeight="1" thickBot="1">
      <c r="A2" s="67" t="s">
        <v>29</v>
      </c>
      <c r="B2" s="68"/>
      <c r="C2" s="68"/>
      <c r="D2" s="68"/>
      <c r="E2" s="68"/>
      <c r="F2" s="68"/>
      <c r="G2" s="68"/>
      <c r="H2" s="68"/>
      <c r="I2" s="69"/>
    </row>
    <row r="3" spans="1:9" ht="18" customHeight="1">
      <c r="A3" s="20"/>
      <c r="B3" s="23" t="s">
        <v>24</v>
      </c>
      <c r="C3" s="23">
        <v>55</v>
      </c>
      <c r="D3" s="23" t="s">
        <v>25</v>
      </c>
      <c r="E3" s="23">
        <v>1.3</v>
      </c>
      <c r="F3" s="23" t="s">
        <v>26</v>
      </c>
      <c r="G3" s="23">
        <v>25</v>
      </c>
      <c r="H3" s="23">
        <v>1.3</v>
      </c>
      <c r="I3" s="21" t="s">
        <v>22</v>
      </c>
    </row>
    <row r="4" spans="1:10" ht="51" customHeight="1">
      <c r="A4" s="18"/>
      <c r="B4" s="18"/>
      <c r="C4" s="18"/>
      <c r="D4" s="32">
        <v>83.12</v>
      </c>
      <c r="E4" s="32">
        <v>106.96</v>
      </c>
      <c r="F4" s="63" t="s">
        <v>21</v>
      </c>
      <c r="G4" s="64"/>
      <c r="H4" s="64"/>
      <c r="I4" s="22">
        <v>1010</v>
      </c>
      <c r="J4" s="8">
        <v>49.61</v>
      </c>
    </row>
    <row r="5" spans="1:9" ht="51" customHeight="1">
      <c r="A5" s="19"/>
      <c r="B5" s="19"/>
      <c r="C5" s="19"/>
      <c r="D5" s="19"/>
      <c r="E5" s="19"/>
      <c r="F5" s="63" t="s">
        <v>23</v>
      </c>
      <c r="G5" s="65"/>
      <c r="H5" s="65"/>
      <c r="I5" s="22">
        <f>I4*0.2+I4</f>
        <v>1212</v>
      </c>
    </row>
    <row r="6" spans="1:9" ht="51" customHeight="1">
      <c r="A6" s="19"/>
      <c r="B6" s="19"/>
      <c r="C6" s="19"/>
      <c r="D6" s="19"/>
      <c r="E6" s="19"/>
      <c r="F6" s="63" t="s">
        <v>27</v>
      </c>
      <c r="G6" s="65"/>
      <c r="H6" s="65"/>
      <c r="I6" s="22">
        <f>(I4+E3*C3)*1.2</f>
        <v>1297.8</v>
      </c>
    </row>
    <row r="7" spans="1:9" ht="51" customHeight="1" thickBot="1">
      <c r="A7" s="19"/>
      <c r="B7" s="19"/>
      <c r="C7" s="19"/>
      <c r="D7" s="19"/>
      <c r="E7" s="19"/>
      <c r="F7" s="63" t="s">
        <v>31</v>
      </c>
      <c r="G7" s="66"/>
      <c r="H7" s="66"/>
      <c r="I7" s="22">
        <f>(I4+C3*E3+H3*G3)*1.2</f>
        <v>1336.8</v>
      </c>
    </row>
    <row r="8" spans="1:9" s="16" customFormat="1" ht="90.75" customHeight="1" thickBot="1">
      <c r="A8" s="67" t="s">
        <v>30</v>
      </c>
      <c r="B8" s="68"/>
      <c r="C8" s="68"/>
      <c r="D8" s="68"/>
      <c r="E8" s="68"/>
      <c r="F8" s="68"/>
      <c r="G8" s="68"/>
      <c r="H8" s="68"/>
      <c r="I8" s="69"/>
    </row>
    <row r="9" spans="1:9" s="25" customFormat="1" ht="18" customHeight="1">
      <c r="A9" s="20"/>
      <c r="B9" s="23" t="s">
        <v>24</v>
      </c>
      <c r="C9" s="23">
        <v>55</v>
      </c>
      <c r="D9" s="23" t="s">
        <v>25</v>
      </c>
      <c r="E9" s="23">
        <v>1.3</v>
      </c>
      <c r="F9" s="23" t="s">
        <v>26</v>
      </c>
      <c r="G9" s="23">
        <v>25</v>
      </c>
      <c r="H9" s="23">
        <v>1.3</v>
      </c>
      <c r="I9" s="21" t="s">
        <v>22</v>
      </c>
    </row>
    <row r="10" spans="1:10" s="25" customFormat="1" ht="51" customHeight="1">
      <c r="A10" s="18"/>
      <c r="B10" s="18"/>
      <c r="C10" s="18"/>
      <c r="D10" s="32">
        <v>178.14</v>
      </c>
      <c r="E10" s="32">
        <v>198.92</v>
      </c>
      <c r="F10" s="63" t="s">
        <v>21</v>
      </c>
      <c r="G10" s="64"/>
      <c r="H10" s="64"/>
      <c r="I10" s="22">
        <v>1600</v>
      </c>
      <c r="J10" s="25">
        <v>77.08</v>
      </c>
    </row>
    <row r="11" spans="1:9" s="16" customFormat="1" ht="51" customHeight="1">
      <c r="A11" s="19"/>
      <c r="B11" s="19"/>
      <c r="C11" s="19"/>
      <c r="D11" s="19"/>
      <c r="E11" s="19"/>
      <c r="F11" s="63" t="s">
        <v>23</v>
      </c>
      <c r="G11" s="65"/>
      <c r="H11" s="65"/>
      <c r="I11" s="22">
        <f>I10*0.2+I10</f>
        <v>1920</v>
      </c>
    </row>
    <row r="12" spans="1:9" s="16" customFormat="1" ht="51" customHeight="1">
      <c r="A12" s="19"/>
      <c r="B12" s="19"/>
      <c r="C12" s="19"/>
      <c r="D12" s="19"/>
      <c r="E12" s="19"/>
      <c r="F12" s="63" t="s">
        <v>27</v>
      </c>
      <c r="G12" s="65"/>
      <c r="H12" s="65"/>
      <c r="I12" s="22">
        <f>(I10+E9*C9)*1.2</f>
        <v>2005.8</v>
      </c>
    </row>
    <row r="13" spans="1:9" s="16" customFormat="1" ht="51" customHeight="1">
      <c r="A13" s="19"/>
      <c r="B13" s="19"/>
      <c r="C13" s="19"/>
      <c r="D13" s="19"/>
      <c r="E13" s="19"/>
      <c r="F13" s="63" t="s">
        <v>31</v>
      </c>
      <c r="G13" s="66"/>
      <c r="H13" s="66"/>
      <c r="I13" s="22">
        <f>(I10+C9*E9+H9*G9)*1.2</f>
        <v>2044.8</v>
      </c>
    </row>
    <row r="14" spans="4:9" ht="20.25">
      <c r="D14" s="7"/>
      <c r="I14" s="9"/>
    </row>
    <row r="15" ht="25.5">
      <c r="I15" s="35"/>
    </row>
    <row r="17" spans="2:8" ht="24.75" customHeight="1">
      <c r="B17" s="47" t="s">
        <v>43</v>
      </c>
      <c r="H17" s="48" t="s">
        <v>49</v>
      </c>
    </row>
  </sheetData>
  <mergeCells count="10">
    <mergeCell ref="F12:H12"/>
    <mergeCell ref="F13:H13"/>
    <mergeCell ref="F6:H6"/>
    <mergeCell ref="F7:H7"/>
    <mergeCell ref="A8:I8"/>
    <mergeCell ref="F10:H10"/>
    <mergeCell ref="A2:I2"/>
    <mergeCell ref="F4:H4"/>
    <mergeCell ref="F5:H5"/>
    <mergeCell ref="F11:H11"/>
  </mergeCells>
  <printOptions/>
  <pageMargins left="0.16" right="0.22" top="0.16" bottom="0.17" header="0.16" footer="0.17"/>
  <pageSetup horizontalDpi="600" verticalDpi="600" orientation="portrait" paperSize="9" scale="95" r:id="rId6"/>
  <legacyDrawing r:id="rId5"/>
  <oleObjects>
    <oleObject progId="CorelDRAW.Graphic.9" shapeId="593107" r:id="rId1"/>
    <oleObject progId="CorelDRAW.Graphic.9" shapeId="593108" r:id="rId2"/>
    <oleObject progId="CorelDRAW.Graphic.9" shapeId="593110" r:id="rId3"/>
    <oleObject progId="CorelDRAW.Graphic.9" shapeId="59311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zoomScale="50" zoomScaleNormal="50" workbookViewId="0" topLeftCell="A1">
      <selection activeCell="N36" sqref="N36"/>
    </sheetView>
  </sheetViews>
  <sheetFormatPr defaultColWidth="9.00390625" defaultRowHeight="12.75"/>
  <cols>
    <col min="9" max="9" width="16.375" style="0" customWidth="1"/>
    <col min="10" max="10" width="16.75390625" style="0" customWidth="1"/>
  </cols>
  <sheetData>
    <row r="1" ht="15.75" customHeight="1" thickBot="1"/>
    <row r="2" spans="1:10" ht="30.75" thickBot="1">
      <c r="A2" s="55" t="s">
        <v>13</v>
      </c>
      <c r="B2" s="56"/>
      <c r="C2" s="56"/>
      <c r="D2" s="56"/>
      <c r="E2" s="56"/>
      <c r="F2" s="56"/>
      <c r="G2" s="56"/>
      <c r="H2" s="56"/>
      <c r="I2" s="56"/>
      <c r="J2" s="57"/>
    </row>
    <row r="3" spans="1:9" s="11" customFormat="1" ht="12.75">
      <c r="A3" s="26"/>
      <c r="B3" s="26" t="s">
        <v>7</v>
      </c>
      <c r="C3" s="26">
        <v>0.9</v>
      </c>
      <c r="D3" s="26" t="s">
        <v>8</v>
      </c>
      <c r="E3" s="26">
        <v>30</v>
      </c>
      <c r="F3" s="26" t="s">
        <v>9</v>
      </c>
      <c r="G3" s="26">
        <v>1.1</v>
      </c>
      <c r="H3" s="26" t="s">
        <v>8</v>
      </c>
      <c r="I3" s="26">
        <v>100</v>
      </c>
    </row>
    <row r="4" spans="9:10" s="12" customFormat="1" ht="15.75">
      <c r="I4" s="13" t="s">
        <v>14</v>
      </c>
      <c r="J4" s="13" t="s">
        <v>15</v>
      </c>
    </row>
    <row r="5" spans="1:12" ht="30" customHeight="1">
      <c r="A5" s="6"/>
      <c r="B5" s="6"/>
      <c r="C5" s="7" t="s">
        <v>3</v>
      </c>
      <c r="D5" s="6"/>
      <c r="E5" s="6"/>
      <c r="F5" s="6"/>
      <c r="G5" s="6"/>
      <c r="I5" s="9">
        <v>720</v>
      </c>
      <c r="J5" s="9">
        <v>1150</v>
      </c>
      <c r="K5" s="8"/>
      <c r="L5" s="8"/>
    </row>
    <row r="6" spans="3:12" ht="30" customHeight="1">
      <c r="C6" s="7" t="s">
        <v>4</v>
      </c>
      <c r="I6" s="9">
        <f>I5*0.17+I5</f>
        <v>842.4</v>
      </c>
      <c r="J6" s="9">
        <f>J5*0.17+J5</f>
        <v>1345.5</v>
      </c>
      <c r="K6" s="8"/>
      <c r="L6" s="8"/>
    </row>
    <row r="7" spans="3:12" ht="30" customHeight="1">
      <c r="C7" s="7" t="s">
        <v>5</v>
      </c>
      <c r="I7" s="9">
        <f>(I5+E3*C3)*1.17</f>
        <v>873.9899999999999</v>
      </c>
      <c r="J7" s="9">
        <f>(J5+E3*C3)*1.17</f>
        <v>1377.09</v>
      </c>
      <c r="K7" s="8"/>
      <c r="L7" s="8"/>
    </row>
    <row r="8" spans="3:12" ht="30" customHeight="1">
      <c r="C8" s="7" t="s">
        <v>6</v>
      </c>
      <c r="I8" s="9">
        <f>(I5+I3*G3)*1.17</f>
        <v>971.0999999999999</v>
      </c>
      <c r="J8" s="9">
        <f>(J5+I3*G3)*1.17</f>
        <v>1474.1999999999998</v>
      </c>
      <c r="K8" s="8"/>
      <c r="L8" s="8"/>
    </row>
    <row r="9" spans="3:12" ht="30" customHeight="1">
      <c r="C9" s="7" t="s">
        <v>10</v>
      </c>
      <c r="I9" s="9">
        <f>(I5+G3*I3+E3*C3)*1.17</f>
        <v>1002.6899999999999</v>
      </c>
      <c r="J9" s="9">
        <f>(J5+G3*I3+E3*C3)*1.17</f>
        <v>1505.79</v>
      </c>
      <c r="K9" s="8"/>
      <c r="L9" s="8"/>
    </row>
    <row r="10" spans="11:12" ht="30" customHeight="1" thickBot="1">
      <c r="K10" s="8"/>
      <c r="L10" s="8"/>
    </row>
    <row r="11" spans="1:12" ht="30" customHeight="1" thickBot="1">
      <c r="A11" s="52" t="s">
        <v>16</v>
      </c>
      <c r="B11" s="60"/>
      <c r="C11" s="60"/>
      <c r="D11" s="60"/>
      <c r="E11" s="60"/>
      <c r="F11" s="60"/>
      <c r="G11" s="60"/>
      <c r="H11" s="60"/>
      <c r="I11" s="60"/>
      <c r="J11" s="61"/>
      <c r="K11" s="8"/>
      <c r="L11" s="8"/>
    </row>
    <row r="12" spans="1:12" s="16" customFormat="1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1"/>
      <c r="L12" s="11"/>
    </row>
    <row r="13" spans="1:12" ht="30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8"/>
      <c r="L13" s="8"/>
    </row>
    <row r="14" spans="1:12" ht="30" customHeight="1">
      <c r="A14" s="6"/>
      <c r="B14" s="6"/>
      <c r="C14" s="7" t="s">
        <v>17</v>
      </c>
      <c r="D14" s="6"/>
      <c r="E14" s="6"/>
      <c r="F14" s="6"/>
      <c r="G14" s="6"/>
      <c r="I14" s="51">
        <f>1505</f>
        <v>1505</v>
      </c>
      <c r="J14" s="62"/>
      <c r="K14" s="8"/>
      <c r="L14" s="8"/>
    </row>
    <row r="15" spans="3:10" ht="30" customHeight="1">
      <c r="C15" s="7" t="s">
        <v>18</v>
      </c>
      <c r="I15" s="51">
        <f>I14*0.17+I14</f>
        <v>1760.85</v>
      </c>
      <c r="J15" s="62"/>
    </row>
    <row r="16" spans="3:10" ht="30" customHeight="1">
      <c r="C16" s="7"/>
      <c r="I16" s="9"/>
      <c r="J16" s="9"/>
    </row>
    <row r="17" spans="3:10" ht="30" customHeight="1">
      <c r="C17" s="7"/>
      <c r="I17" s="9"/>
      <c r="J17" s="9"/>
    </row>
    <row r="18" spans="3:10" ht="30" customHeight="1">
      <c r="C18" s="7"/>
      <c r="I18" s="9"/>
      <c r="J18" s="9"/>
    </row>
    <row r="19" spans="3:10" ht="30" customHeight="1">
      <c r="C19" s="7"/>
      <c r="I19" s="9"/>
      <c r="J19" s="9"/>
    </row>
    <row r="20" spans="3:10" ht="30" customHeight="1">
      <c r="C20" s="7"/>
      <c r="I20" s="9"/>
      <c r="J20" s="9"/>
    </row>
    <row r="21" ht="30" customHeight="1"/>
    <row r="22" spans="1:10" s="1" customFormat="1" ht="30" customHeight="1">
      <c r="A22" s="58" t="s">
        <v>42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10" s="1" customFormat="1" ht="30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ht="30" customHeight="1"/>
    <row r="25" spans="1:10" ht="30" customHeight="1">
      <c r="A25" s="58" t="s">
        <v>44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30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ht="30" customHeight="1"/>
    <row r="29" spans="2:10" ht="30" customHeight="1">
      <c r="B29" s="36" t="s">
        <v>43</v>
      </c>
      <c r="I29" s="35" t="s">
        <v>32</v>
      </c>
      <c r="J29" s="37">
        <v>90</v>
      </c>
    </row>
    <row r="30" spans="7:10" ht="30" customHeight="1">
      <c r="G30" s="36"/>
      <c r="I30" s="35" t="s">
        <v>33</v>
      </c>
      <c r="J30" s="37">
        <v>90</v>
      </c>
    </row>
    <row r="31" spans="9:10" ht="30" customHeight="1">
      <c r="I31" s="35" t="s">
        <v>34</v>
      </c>
      <c r="J31" s="37">
        <v>110</v>
      </c>
    </row>
    <row r="32" spans="9:10" ht="30" customHeight="1">
      <c r="I32" s="35" t="s">
        <v>35</v>
      </c>
      <c r="J32" s="37">
        <v>90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mergeCells count="6">
    <mergeCell ref="A2:J2"/>
    <mergeCell ref="A25:J26"/>
    <mergeCell ref="A11:J11"/>
    <mergeCell ref="I14:J14"/>
    <mergeCell ref="I15:J15"/>
    <mergeCell ref="A22:J23"/>
  </mergeCells>
  <printOptions/>
  <pageMargins left="0" right="0" top="0" bottom="0" header="0.5118110236220472" footer="0.5118110236220472"/>
  <pageSetup fitToHeight="1" fitToWidth="1" horizontalDpi="600" verticalDpi="600" orientation="portrait" paperSize="9" scale="95" r:id="rId4"/>
  <legacyDrawing r:id="rId3"/>
  <oleObjects>
    <oleObject progId="CorelDRAW.Graphic.9" shapeId="25339" r:id="rId1"/>
    <oleObject progId="CorelDRAW.Graphic.9" shapeId="2534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zoomScale="75" zoomScaleNormal="75" workbookViewId="0" topLeftCell="A1">
      <selection activeCell="N5" sqref="N5"/>
    </sheetView>
  </sheetViews>
  <sheetFormatPr defaultColWidth="9.00390625" defaultRowHeight="12.75"/>
  <cols>
    <col min="1" max="1" width="1.25" style="0" customWidth="1"/>
    <col min="2" max="2" width="10.125" style="0" customWidth="1"/>
    <col min="3" max="3" width="6.75390625" style="0" customWidth="1"/>
    <col min="5" max="5" width="12.75390625" style="0" customWidth="1"/>
    <col min="7" max="7" width="8.375" style="0" customWidth="1"/>
    <col min="8" max="8" width="21.375" style="0" customWidth="1"/>
    <col min="9" max="9" width="14.25390625" style="0" customWidth="1"/>
    <col min="10" max="10" width="14.125" style="0" customWidth="1"/>
    <col min="11" max="11" width="5.125" style="0" customWidth="1"/>
  </cols>
  <sheetData>
    <row r="1" ht="11.25" customHeight="1"/>
    <row r="2" spans="2:10" s="1" customFormat="1" ht="80.25" customHeight="1">
      <c r="B2" s="4" t="s">
        <v>0</v>
      </c>
      <c r="C2" s="49" t="s">
        <v>45</v>
      </c>
      <c r="D2" s="49"/>
      <c r="E2" s="49"/>
      <c r="F2" s="49"/>
      <c r="G2" s="49"/>
      <c r="H2" s="49"/>
      <c r="I2" s="50"/>
      <c r="J2" s="50"/>
    </row>
    <row r="3" spans="2:10" s="1" customFormat="1" ht="69" customHeight="1">
      <c r="B3" s="5" t="s">
        <v>1</v>
      </c>
      <c r="C3" s="10"/>
      <c r="D3" s="38"/>
      <c r="E3" s="3"/>
      <c r="H3" s="2"/>
      <c r="I3" s="41" t="s">
        <v>37</v>
      </c>
      <c r="J3" s="34">
        <v>42139</v>
      </c>
    </row>
    <row r="4" ht="12" customHeight="1" thickBot="1"/>
    <row r="5" spans="1:15" s="1" customFormat="1" ht="42" customHeight="1" thickBot="1">
      <c r="A5" s="52" t="s">
        <v>2</v>
      </c>
      <c r="B5" s="53"/>
      <c r="C5" s="53"/>
      <c r="D5" s="53"/>
      <c r="E5" s="53"/>
      <c r="F5" s="53"/>
      <c r="G5" s="53"/>
      <c r="H5" s="53"/>
      <c r="I5" s="53"/>
      <c r="J5" s="54"/>
      <c r="O5"/>
    </row>
    <row r="6" spans="2:10" ht="12.75">
      <c r="B6" s="26" t="s">
        <v>7</v>
      </c>
      <c r="C6" s="26">
        <v>1.35</v>
      </c>
      <c r="D6" s="26" t="s">
        <v>8</v>
      </c>
      <c r="E6" s="26">
        <v>30</v>
      </c>
      <c r="F6" s="26" t="s">
        <v>9</v>
      </c>
      <c r="G6" s="26">
        <v>1.5</v>
      </c>
      <c r="H6" s="26" t="s">
        <v>8</v>
      </c>
      <c r="I6" s="26">
        <v>80</v>
      </c>
      <c r="J6" s="30"/>
    </row>
    <row r="7" spans="4:14" s="6" customFormat="1" ht="45" customHeight="1">
      <c r="D7" s="7" t="s">
        <v>3</v>
      </c>
      <c r="I7" s="51">
        <v>1770</v>
      </c>
      <c r="J7" s="51"/>
      <c r="L7" s="28"/>
      <c r="M7" s="28"/>
      <c r="N7" s="28"/>
    </row>
    <row r="8" spans="4:14" ht="30">
      <c r="D8" s="7" t="s">
        <v>4</v>
      </c>
      <c r="I8" s="51">
        <f>I7*0.17+I7</f>
        <v>2070.9</v>
      </c>
      <c r="J8" s="51"/>
      <c r="L8" s="8"/>
      <c r="M8" s="8"/>
      <c r="N8" s="8"/>
    </row>
    <row r="9" spans="4:14" ht="45" customHeight="1">
      <c r="D9" s="7" t="s">
        <v>5</v>
      </c>
      <c r="I9" s="51">
        <f>(I7+E6*C6)*1.17</f>
        <v>2118.285</v>
      </c>
      <c r="J9" s="51"/>
      <c r="L9" s="8"/>
      <c r="M9" s="8"/>
      <c r="N9" s="8"/>
    </row>
    <row r="10" spans="4:14" ht="30">
      <c r="D10" s="7" t="s">
        <v>6</v>
      </c>
      <c r="I10" s="51">
        <f>(I7+I6*G6)*1.17</f>
        <v>2211.2999999999997</v>
      </c>
      <c r="J10" s="51"/>
      <c r="L10" s="8"/>
      <c r="M10" s="8"/>
      <c r="N10" s="8"/>
    </row>
    <row r="11" spans="4:14" ht="30">
      <c r="D11" s="7" t="s">
        <v>10</v>
      </c>
      <c r="I11" s="51">
        <f>(I7+G6*I6+E6*C6)*1.17</f>
        <v>2258.685</v>
      </c>
      <c r="J11" s="51"/>
      <c r="L11" s="8"/>
      <c r="M11" s="8"/>
      <c r="N11" s="8"/>
    </row>
    <row r="12" spans="12:14" ht="13.5" thickBot="1">
      <c r="L12" s="8"/>
      <c r="M12" s="8"/>
      <c r="N12" s="8"/>
    </row>
    <row r="13" spans="1:14" ht="42" customHeight="1" thickBot="1">
      <c r="A13" s="52" t="s">
        <v>11</v>
      </c>
      <c r="B13" s="53"/>
      <c r="C13" s="53"/>
      <c r="D13" s="53"/>
      <c r="E13" s="53"/>
      <c r="F13" s="53"/>
      <c r="G13" s="53"/>
      <c r="H13" s="53"/>
      <c r="I13" s="53"/>
      <c r="J13" s="54"/>
      <c r="L13" s="8"/>
      <c r="M13" s="8"/>
      <c r="N13" s="8"/>
    </row>
    <row r="14" spans="2:14" ht="12.75">
      <c r="B14" s="27" t="s">
        <v>7</v>
      </c>
      <c r="C14" s="27">
        <v>2.15</v>
      </c>
      <c r="D14" s="27" t="s">
        <v>8</v>
      </c>
      <c r="E14" s="27">
        <v>30</v>
      </c>
      <c r="F14" s="27" t="s">
        <v>9</v>
      </c>
      <c r="G14" s="27">
        <v>2.3</v>
      </c>
      <c r="H14" s="27" t="s">
        <v>8</v>
      </c>
      <c r="I14" s="27">
        <v>80</v>
      </c>
      <c r="J14" s="31"/>
      <c r="L14" s="8"/>
      <c r="M14" s="8"/>
      <c r="N14" s="8"/>
    </row>
    <row r="15" spans="1:14" ht="30">
      <c r="A15" s="6"/>
      <c r="B15" s="6"/>
      <c r="C15" s="6"/>
      <c r="D15" s="7" t="s">
        <v>3</v>
      </c>
      <c r="E15" s="6"/>
      <c r="F15" s="6"/>
      <c r="G15" s="6"/>
      <c r="H15" s="6"/>
      <c r="I15" s="51">
        <v>2335</v>
      </c>
      <c r="J15" s="51"/>
      <c r="L15" s="8"/>
      <c r="M15" s="8"/>
      <c r="N15" s="8"/>
    </row>
    <row r="16" spans="4:14" ht="30">
      <c r="D16" s="7" t="s">
        <v>4</v>
      </c>
      <c r="I16" s="51">
        <f>I15*0.17+I15</f>
        <v>2731.95</v>
      </c>
      <c r="J16" s="51"/>
      <c r="L16" s="8"/>
      <c r="M16" s="8"/>
      <c r="N16" s="8"/>
    </row>
    <row r="17" spans="4:14" ht="30">
      <c r="D17" s="7" t="s">
        <v>5</v>
      </c>
      <c r="I17" s="51">
        <f>(I15+E14*C14)*1.17</f>
        <v>2807.415</v>
      </c>
      <c r="J17" s="51"/>
      <c r="L17" s="8"/>
      <c r="M17" s="8"/>
      <c r="N17" s="8"/>
    </row>
    <row r="18" spans="4:14" ht="30">
      <c r="D18" s="7" t="s">
        <v>6</v>
      </c>
      <c r="I18" s="51">
        <f>(I15+I14*G14)*1.17</f>
        <v>2947.23</v>
      </c>
      <c r="J18" s="51"/>
      <c r="L18" s="8"/>
      <c r="M18" s="8"/>
      <c r="N18" s="8"/>
    </row>
    <row r="19" spans="4:14" ht="30">
      <c r="D19" s="7" t="s">
        <v>10</v>
      </c>
      <c r="I19" s="51">
        <f>(I15+G14*I14+E14*C14)*1.17</f>
        <v>3022.6949999999997</v>
      </c>
      <c r="J19" s="51"/>
      <c r="L19" s="8"/>
      <c r="M19" s="8"/>
      <c r="N19" s="8"/>
    </row>
    <row r="20" spans="12:14" ht="13.5" thickBot="1">
      <c r="L20" s="8"/>
      <c r="M20" s="8"/>
      <c r="N20" s="8"/>
    </row>
    <row r="21" spans="1:14" ht="42" customHeight="1" thickBot="1">
      <c r="A21" s="52" t="s">
        <v>12</v>
      </c>
      <c r="B21" s="53"/>
      <c r="C21" s="53"/>
      <c r="D21" s="53"/>
      <c r="E21" s="53"/>
      <c r="F21" s="53"/>
      <c r="G21" s="53"/>
      <c r="H21" s="53"/>
      <c r="I21" s="53"/>
      <c r="J21" s="54"/>
      <c r="L21" s="8"/>
      <c r="M21" s="8"/>
      <c r="N21" s="8"/>
    </row>
    <row r="22" spans="2:9" s="17" customFormat="1" ht="12" customHeight="1">
      <c r="B22" s="42" t="s">
        <v>9</v>
      </c>
      <c r="C22" s="42">
        <v>1</v>
      </c>
      <c r="D22" s="42" t="s">
        <v>8</v>
      </c>
      <c r="E22" s="42">
        <v>40</v>
      </c>
      <c r="F22" s="43" t="s">
        <v>9</v>
      </c>
      <c r="G22" s="43">
        <v>1</v>
      </c>
      <c r="H22" s="43" t="s">
        <v>8</v>
      </c>
      <c r="I22" s="43">
        <v>80</v>
      </c>
    </row>
    <row r="23" spans="2:9" s="17" customFormat="1" ht="10.5" customHeight="1">
      <c r="B23" s="42" t="s">
        <v>9</v>
      </c>
      <c r="C23" s="42">
        <v>1.5</v>
      </c>
      <c r="D23" s="42" t="s">
        <v>8</v>
      </c>
      <c r="E23" s="42">
        <v>40</v>
      </c>
      <c r="F23" s="42" t="s">
        <v>9</v>
      </c>
      <c r="G23" s="42">
        <v>1.5</v>
      </c>
      <c r="H23" s="42" t="s">
        <v>8</v>
      </c>
      <c r="I23" s="42">
        <v>80</v>
      </c>
    </row>
    <row r="24" spans="1:14" ht="30" customHeight="1">
      <c r="A24" s="6"/>
      <c r="B24" s="6"/>
      <c r="C24" s="6"/>
      <c r="D24" s="7" t="s">
        <v>39</v>
      </c>
      <c r="E24" s="6"/>
      <c r="F24" s="6"/>
      <c r="G24" s="6"/>
      <c r="H24" s="6"/>
      <c r="I24" s="9">
        <v>2540</v>
      </c>
      <c r="J24" s="9">
        <v>2735</v>
      </c>
      <c r="L24" s="8"/>
      <c r="M24" s="8"/>
      <c r="N24" s="8"/>
    </row>
    <row r="25" spans="4:14" ht="30" customHeight="1">
      <c r="D25" s="7" t="s">
        <v>38</v>
      </c>
      <c r="I25" s="9">
        <f>I24*0.17+I24</f>
        <v>2971.8</v>
      </c>
      <c r="J25" s="9">
        <f>J24*0.17+J24</f>
        <v>3199.95</v>
      </c>
      <c r="L25" s="8"/>
      <c r="M25" s="8"/>
      <c r="N25" s="8"/>
    </row>
    <row r="26" spans="4:14" ht="30" customHeight="1">
      <c r="D26" s="7" t="s">
        <v>40</v>
      </c>
      <c r="I26" s="9">
        <f>(I24+E22*C22)*1.17</f>
        <v>3018.6</v>
      </c>
      <c r="J26" s="9">
        <f>(J24+E23*C23)*1.17</f>
        <v>3270.1499999999996</v>
      </c>
      <c r="L26" s="8"/>
      <c r="M26" s="8"/>
      <c r="N26" s="8"/>
    </row>
    <row r="27" spans="4:14" ht="30" customHeight="1">
      <c r="D27" s="7" t="s">
        <v>41</v>
      </c>
      <c r="I27" s="9">
        <f>(I24+I22*G22)*1.17</f>
        <v>3065.3999999999996</v>
      </c>
      <c r="J27" s="9">
        <f>(J24+I23*G23)*1.17</f>
        <v>3340.35</v>
      </c>
      <c r="L27" s="8"/>
      <c r="M27" s="8"/>
      <c r="N27" s="8"/>
    </row>
    <row r="28" spans="4:14" ht="30" customHeight="1">
      <c r="D28" s="7" t="s">
        <v>19</v>
      </c>
      <c r="I28" s="9">
        <f>(I24+I22*G22+C22*E22)*1.17</f>
        <v>3112.2</v>
      </c>
      <c r="J28" s="9">
        <f>(J24+I23*G23+C23*E23)*1.17</f>
        <v>3410.5499999999997</v>
      </c>
      <c r="L28" s="8"/>
      <c r="M28" s="8"/>
      <c r="N28" s="8"/>
    </row>
  </sheetData>
  <mergeCells count="14">
    <mergeCell ref="A13:J13"/>
    <mergeCell ref="I18:J18"/>
    <mergeCell ref="I19:J19"/>
    <mergeCell ref="A21:J21"/>
    <mergeCell ref="I15:J15"/>
    <mergeCell ref="I16:J16"/>
    <mergeCell ref="I17:J17"/>
    <mergeCell ref="C2:J2"/>
    <mergeCell ref="I11:J11"/>
    <mergeCell ref="A5:J5"/>
    <mergeCell ref="I7:J7"/>
    <mergeCell ref="I8:J8"/>
    <mergeCell ref="I9:J9"/>
    <mergeCell ref="I10:J10"/>
  </mergeCells>
  <printOptions/>
  <pageMargins left="0" right="0" top="0" bottom="0" header="0.5118110236220472" footer="0.5118110236220472"/>
  <pageSetup fitToHeight="4" fitToWidth="1" horizontalDpi="600" verticalDpi="600" orientation="portrait" paperSize="9" scale="78" r:id="rId9"/>
  <drawing r:id="rId8"/>
  <legacyDrawing r:id="rId7"/>
  <oleObjects>
    <oleObject progId="CorelDRAW.Graphic.9" shapeId="212814" r:id="rId1"/>
    <oleObject progId="CorelDRAW.Graphic.9" shapeId="212815" r:id="rId2"/>
    <oleObject progId="CorelDRAW.Graphic.9" shapeId="212816" r:id="rId3"/>
    <oleObject progId="CorelDRAW.Graphic.9" shapeId="2461229" r:id="rId4"/>
    <oleObject progId="CorelDRAW.Graphic.9" shapeId="2461230" r:id="rId5"/>
    <oleObject progId="CorelDRAW.Graphic.9" shapeId="2461231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zoomScale="50" zoomScaleNormal="50" workbookViewId="0" topLeftCell="A1">
      <selection activeCell="U35" sqref="U35"/>
    </sheetView>
  </sheetViews>
  <sheetFormatPr defaultColWidth="9.00390625" defaultRowHeight="12.75"/>
  <cols>
    <col min="9" max="9" width="16.375" style="0" customWidth="1"/>
    <col min="10" max="10" width="16.75390625" style="0" customWidth="1"/>
  </cols>
  <sheetData>
    <row r="1" ht="15.75" customHeight="1" thickBot="1"/>
    <row r="2" spans="1:10" ht="30.75" thickBot="1">
      <c r="A2" s="55" t="s">
        <v>13</v>
      </c>
      <c r="B2" s="56"/>
      <c r="C2" s="56"/>
      <c r="D2" s="56"/>
      <c r="E2" s="56"/>
      <c r="F2" s="56"/>
      <c r="G2" s="56"/>
      <c r="H2" s="56"/>
      <c r="I2" s="56"/>
      <c r="J2" s="57"/>
    </row>
    <row r="3" spans="1:9" s="11" customFormat="1" ht="12.75">
      <c r="A3" s="26"/>
      <c r="B3" s="26" t="s">
        <v>7</v>
      </c>
      <c r="C3" s="26">
        <v>0.9</v>
      </c>
      <c r="D3" s="26" t="s">
        <v>8</v>
      </c>
      <c r="E3" s="26">
        <v>30</v>
      </c>
      <c r="F3" s="26" t="s">
        <v>9</v>
      </c>
      <c r="G3" s="26">
        <v>1.1</v>
      </c>
      <c r="H3" s="26" t="s">
        <v>8</v>
      </c>
      <c r="I3" s="26">
        <v>100</v>
      </c>
    </row>
    <row r="4" spans="9:10" s="12" customFormat="1" ht="15.75">
      <c r="I4" s="13" t="s">
        <v>14</v>
      </c>
      <c r="J4" s="13" t="s">
        <v>15</v>
      </c>
    </row>
    <row r="5" spans="1:12" ht="30" customHeight="1">
      <c r="A5" s="6"/>
      <c r="B5" s="6"/>
      <c r="C5" s="7" t="s">
        <v>3</v>
      </c>
      <c r="D5" s="6"/>
      <c r="E5" s="6"/>
      <c r="F5" s="6"/>
      <c r="G5" s="6"/>
      <c r="I5" s="9">
        <v>820</v>
      </c>
      <c r="J5" s="9">
        <v>1340</v>
      </c>
      <c r="K5" s="8"/>
      <c r="L5" s="8"/>
    </row>
    <row r="6" spans="3:12" ht="30" customHeight="1">
      <c r="C6" s="7" t="s">
        <v>4</v>
      </c>
      <c r="I6" s="9">
        <f>I5*0.17+I5</f>
        <v>959.4</v>
      </c>
      <c r="J6" s="9">
        <f>J5*0.17+J5</f>
        <v>1567.8</v>
      </c>
      <c r="K6" s="8"/>
      <c r="L6" s="8"/>
    </row>
    <row r="7" spans="3:12" ht="30" customHeight="1">
      <c r="C7" s="7" t="s">
        <v>5</v>
      </c>
      <c r="I7" s="9">
        <f>(I5+E3*C3)*1.17</f>
        <v>990.9899999999999</v>
      </c>
      <c r="J7" s="9">
        <f>(J5+E3*C3)*1.17</f>
        <v>1599.3899999999999</v>
      </c>
      <c r="K7" s="8"/>
      <c r="L7" s="8"/>
    </row>
    <row r="8" spans="3:12" ht="30" customHeight="1">
      <c r="C8" s="7" t="s">
        <v>6</v>
      </c>
      <c r="I8" s="9">
        <f>(I5+I3*G3)*1.17</f>
        <v>1088.1</v>
      </c>
      <c r="J8" s="9">
        <f>(J5+I3*G3)*1.17</f>
        <v>1696.5</v>
      </c>
      <c r="K8" s="8"/>
      <c r="L8" s="8"/>
    </row>
    <row r="9" spans="3:12" ht="30" customHeight="1">
      <c r="C9" s="7" t="s">
        <v>10</v>
      </c>
      <c r="I9" s="9">
        <f>(I5+G3*I3+E3*C3)*1.17</f>
        <v>1119.6899999999998</v>
      </c>
      <c r="J9" s="9">
        <f>(J5+G3*I3+E3*C3)*1.17</f>
        <v>1728.09</v>
      </c>
      <c r="K9" s="8"/>
      <c r="L9" s="8"/>
    </row>
    <row r="10" spans="11:12" ht="30" customHeight="1" thickBot="1">
      <c r="K10" s="8"/>
      <c r="L10" s="8"/>
    </row>
    <row r="11" spans="1:12" ht="30" customHeight="1" thickBot="1">
      <c r="A11" s="52" t="s">
        <v>16</v>
      </c>
      <c r="B11" s="60"/>
      <c r="C11" s="60"/>
      <c r="D11" s="60"/>
      <c r="E11" s="60"/>
      <c r="F11" s="60"/>
      <c r="G11" s="60"/>
      <c r="H11" s="60"/>
      <c r="I11" s="60"/>
      <c r="J11" s="61"/>
      <c r="K11" s="8"/>
      <c r="L11" s="8"/>
    </row>
    <row r="12" spans="1:12" s="16" customFormat="1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1"/>
      <c r="L12" s="11"/>
    </row>
    <row r="13" spans="1:12" ht="30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8"/>
      <c r="L13" s="8"/>
    </row>
    <row r="14" spans="1:12" ht="30" customHeight="1">
      <c r="A14" s="6"/>
      <c r="B14" s="6"/>
      <c r="C14" s="7" t="s">
        <v>17</v>
      </c>
      <c r="D14" s="6"/>
      <c r="E14" s="6"/>
      <c r="F14" s="6"/>
      <c r="G14" s="6"/>
      <c r="I14" s="51">
        <v>1755</v>
      </c>
      <c r="J14" s="62"/>
      <c r="K14" s="8"/>
      <c r="L14" s="8"/>
    </row>
    <row r="15" spans="3:10" ht="30" customHeight="1">
      <c r="C15" s="7" t="s">
        <v>18</v>
      </c>
      <c r="I15" s="51">
        <f>I14*0.17+I14</f>
        <v>2053.35</v>
      </c>
      <c r="J15" s="62"/>
    </row>
    <row r="16" spans="3:10" ht="30" customHeight="1">
      <c r="C16" s="7"/>
      <c r="I16" s="9"/>
      <c r="J16" s="9"/>
    </row>
    <row r="17" spans="3:10" ht="30" customHeight="1">
      <c r="C17" s="7"/>
      <c r="I17" s="9"/>
      <c r="J17" s="9"/>
    </row>
    <row r="18" spans="3:10" ht="30" customHeight="1">
      <c r="C18" s="7"/>
      <c r="I18" s="9"/>
      <c r="J18" s="9"/>
    </row>
    <row r="19" spans="3:10" ht="30" customHeight="1">
      <c r="C19" s="7"/>
      <c r="I19" s="9"/>
      <c r="J19" s="9"/>
    </row>
    <row r="20" spans="3:10" ht="30" customHeight="1">
      <c r="C20" s="7"/>
      <c r="I20" s="9"/>
      <c r="J20" s="9"/>
    </row>
    <row r="21" ht="30" customHeight="1"/>
    <row r="22" spans="1:10" s="1" customFormat="1" ht="30" customHeight="1">
      <c r="A22" s="58" t="s">
        <v>42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10" s="1" customFormat="1" ht="30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ht="30" customHeight="1"/>
    <row r="25" spans="1:10" ht="30" customHeight="1">
      <c r="A25" s="58" t="s">
        <v>44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30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ht="30" customHeight="1"/>
    <row r="29" spans="2:10" ht="30" customHeight="1">
      <c r="B29" s="36" t="s">
        <v>43</v>
      </c>
      <c r="I29" s="35" t="s">
        <v>32</v>
      </c>
      <c r="J29" s="37">
        <v>90</v>
      </c>
    </row>
    <row r="30" spans="7:10" ht="30" customHeight="1">
      <c r="G30" s="36"/>
      <c r="I30" s="35" t="s">
        <v>33</v>
      </c>
      <c r="J30" s="37">
        <v>90</v>
      </c>
    </row>
    <row r="31" spans="9:10" ht="30" customHeight="1">
      <c r="I31" s="35" t="s">
        <v>34</v>
      </c>
      <c r="J31" s="37">
        <v>110</v>
      </c>
    </row>
    <row r="32" spans="9:10" ht="30" customHeight="1">
      <c r="I32" s="35" t="s">
        <v>35</v>
      </c>
      <c r="J32" s="37">
        <v>90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mergeCells count="6">
    <mergeCell ref="A2:J2"/>
    <mergeCell ref="A25:J26"/>
    <mergeCell ref="A11:J11"/>
    <mergeCell ref="I14:J14"/>
    <mergeCell ref="I15:J15"/>
    <mergeCell ref="A22:J23"/>
  </mergeCells>
  <printOptions/>
  <pageMargins left="0" right="0" top="0" bottom="0" header="0.5118110236220472" footer="0.5118110236220472"/>
  <pageSetup fitToHeight="1" fitToWidth="1" horizontalDpi="600" verticalDpi="600" orientation="portrait" paperSize="9" scale="83" r:id="rId6"/>
  <legacyDrawing r:id="rId5"/>
  <oleObjects>
    <oleObject progId="CorelDRAW.Graphic.9" shapeId="213620" r:id="rId1"/>
    <oleObject progId="CorelDRAW.Graphic.9" shapeId="213621" r:id="rId2"/>
    <oleObject progId="CorelDRAW.Graphic.9" shapeId="2462099" r:id="rId3"/>
    <oleObject progId="CorelDRAW.Graphic.9" shapeId="2462100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zoomScale="75" zoomScaleNormal="75" workbookViewId="0" topLeftCell="A16">
      <selection activeCell="O21" sqref="O21"/>
    </sheetView>
  </sheetViews>
  <sheetFormatPr defaultColWidth="9.00390625" defaultRowHeight="12.75"/>
  <cols>
    <col min="1" max="1" width="1.25" style="0" customWidth="1"/>
    <col min="2" max="2" width="10.125" style="0" customWidth="1"/>
    <col min="3" max="3" width="6.75390625" style="0" customWidth="1"/>
    <col min="5" max="5" width="12.75390625" style="0" customWidth="1"/>
    <col min="7" max="7" width="8.375" style="0" customWidth="1"/>
    <col min="8" max="8" width="21.375" style="0" customWidth="1"/>
    <col min="9" max="9" width="14.25390625" style="0" customWidth="1"/>
    <col min="10" max="10" width="14.125" style="0" customWidth="1"/>
    <col min="11" max="11" width="5.125" style="0" customWidth="1"/>
  </cols>
  <sheetData>
    <row r="1" ht="11.25" customHeight="1"/>
    <row r="2" spans="2:10" s="1" customFormat="1" ht="80.25" customHeight="1">
      <c r="B2" s="4" t="s">
        <v>0</v>
      </c>
      <c r="C2" s="49" t="s">
        <v>46</v>
      </c>
      <c r="D2" s="49"/>
      <c r="E2" s="49"/>
      <c r="F2" s="49"/>
      <c r="G2" s="49"/>
      <c r="H2" s="49"/>
      <c r="I2" s="50"/>
      <c r="J2" s="50"/>
    </row>
    <row r="3" spans="2:10" s="1" customFormat="1" ht="69" customHeight="1">
      <c r="B3" s="5" t="s">
        <v>1</v>
      </c>
      <c r="C3" s="10"/>
      <c r="D3" s="38"/>
      <c r="E3" s="3"/>
      <c r="H3" s="2"/>
      <c r="I3" s="41" t="s">
        <v>47</v>
      </c>
      <c r="J3" s="34">
        <v>42139</v>
      </c>
    </row>
    <row r="4" ht="12" customHeight="1" thickBot="1"/>
    <row r="5" spans="1:15" s="1" customFormat="1" ht="42" customHeight="1" thickBot="1">
      <c r="A5" s="52" t="s">
        <v>2</v>
      </c>
      <c r="B5" s="53"/>
      <c r="C5" s="53"/>
      <c r="D5" s="53"/>
      <c r="E5" s="53"/>
      <c r="F5" s="53"/>
      <c r="G5" s="53"/>
      <c r="H5" s="53"/>
      <c r="I5" s="53"/>
      <c r="J5" s="54"/>
      <c r="O5"/>
    </row>
    <row r="6" spans="2:10" ht="12.75">
      <c r="B6" s="26" t="s">
        <v>7</v>
      </c>
      <c r="C6" s="26">
        <v>1.35</v>
      </c>
      <c r="D6" s="26" t="s">
        <v>8</v>
      </c>
      <c r="E6" s="26">
        <v>30</v>
      </c>
      <c r="F6" s="26" t="s">
        <v>9</v>
      </c>
      <c r="G6" s="26">
        <v>1.5</v>
      </c>
      <c r="H6" s="26" t="s">
        <v>8</v>
      </c>
      <c r="I6" s="26">
        <v>80</v>
      </c>
      <c r="J6" s="30"/>
    </row>
    <row r="7" spans="4:14" s="6" customFormat="1" ht="45" customHeight="1">
      <c r="D7" s="7" t="s">
        <v>3</v>
      </c>
      <c r="I7" s="51">
        <v>1840</v>
      </c>
      <c r="J7" s="51"/>
      <c r="L7" s="28"/>
      <c r="M7" s="28"/>
      <c r="N7" s="28"/>
    </row>
    <row r="8" spans="4:14" ht="30">
      <c r="D8" s="7" t="s">
        <v>4</v>
      </c>
      <c r="I8" s="51">
        <f>I7*0.17+I7</f>
        <v>2152.8</v>
      </c>
      <c r="J8" s="51"/>
      <c r="L8" s="8"/>
      <c r="M8" s="8"/>
      <c r="N8" s="8"/>
    </row>
    <row r="9" spans="4:14" ht="45" customHeight="1">
      <c r="D9" s="7" t="s">
        <v>5</v>
      </c>
      <c r="I9" s="51">
        <f>(I7+E6*C6)*1.17</f>
        <v>2200.185</v>
      </c>
      <c r="J9" s="51"/>
      <c r="L9" s="8"/>
      <c r="M9" s="8"/>
      <c r="N9" s="8"/>
    </row>
    <row r="10" spans="4:14" ht="30">
      <c r="D10" s="7" t="s">
        <v>6</v>
      </c>
      <c r="I10" s="51">
        <f>(I7+I6*G6)*1.17</f>
        <v>2293.2</v>
      </c>
      <c r="J10" s="51"/>
      <c r="L10" s="8"/>
      <c r="M10" s="8"/>
      <c r="N10" s="8"/>
    </row>
    <row r="11" spans="4:14" ht="30">
      <c r="D11" s="7" t="s">
        <v>10</v>
      </c>
      <c r="I11" s="51">
        <f>(I7+G6*I6+E6*C6)*1.17</f>
        <v>2340.585</v>
      </c>
      <c r="J11" s="51"/>
      <c r="L11" s="8"/>
      <c r="M11" s="8"/>
      <c r="N11" s="8"/>
    </row>
    <row r="12" spans="12:14" ht="13.5" thickBot="1">
      <c r="L12" s="8"/>
      <c r="M12" s="8"/>
      <c r="N12" s="8"/>
    </row>
    <row r="13" spans="1:14" ht="42" customHeight="1" thickBot="1">
      <c r="A13" s="52" t="s">
        <v>11</v>
      </c>
      <c r="B13" s="53"/>
      <c r="C13" s="53"/>
      <c r="D13" s="53"/>
      <c r="E13" s="53"/>
      <c r="F13" s="53"/>
      <c r="G13" s="53"/>
      <c r="H13" s="53"/>
      <c r="I13" s="53"/>
      <c r="J13" s="54"/>
      <c r="L13" s="8"/>
      <c r="M13" s="8"/>
      <c r="N13" s="8"/>
    </row>
    <row r="14" spans="2:14" ht="12.75">
      <c r="B14" s="27" t="s">
        <v>7</v>
      </c>
      <c r="C14" s="27">
        <v>2.15</v>
      </c>
      <c r="D14" s="27" t="s">
        <v>8</v>
      </c>
      <c r="E14" s="27">
        <v>30</v>
      </c>
      <c r="F14" s="27" t="s">
        <v>9</v>
      </c>
      <c r="G14" s="27">
        <v>2.3</v>
      </c>
      <c r="H14" s="27" t="s">
        <v>8</v>
      </c>
      <c r="I14" s="27">
        <v>80</v>
      </c>
      <c r="J14" s="31"/>
      <c r="L14" s="8"/>
      <c r="M14" s="8"/>
      <c r="N14" s="8"/>
    </row>
    <row r="15" spans="1:14" ht="30">
      <c r="A15" s="6"/>
      <c r="B15" s="6"/>
      <c r="C15" s="6"/>
      <c r="D15" s="7" t="s">
        <v>3</v>
      </c>
      <c r="E15" s="6"/>
      <c r="F15" s="6"/>
      <c r="G15" s="6"/>
      <c r="H15" s="6"/>
      <c r="I15" s="51">
        <v>2475</v>
      </c>
      <c r="J15" s="51"/>
      <c r="L15" s="8"/>
      <c r="M15" s="8"/>
      <c r="N15" s="8"/>
    </row>
    <row r="16" spans="4:14" ht="30">
      <c r="D16" s="7" t="s">
        <v>4</v>
      </c>
      <c r="I16" s="51">
        <f>I15*0.17+I15</f>
        <v>2895.75</v>
      </c>
      <c r="J16" s="51"/>
      <c r="L16" s="8"/>
      <c r="M16" s="8"/>
      <c r="N16" s="8"/>
    </row>
    <row r="17" spans="4:14" ht="30">
      <c r="D17" s="7" t="s">
        <v>5</v>
      </c>
      <c r="I17" s="51">
        <f>(I15+E14*C14)*1.17</f>
        <v>2971.2149999999997</v>
      </c>
      <c r="J17" s="51"/>
      <c r="L17" s="8"/>
      <c r="M17" s="8"/>
      <c r="N17" s="8"/>
    </row>
    <row r="18" spans="4:14" ht="30">
      <c r="D18" s="7" t="s">
        <v>6</v>
      </c>
      <c r="I18" s="51">
        <f>(I15+I14*G14)*1.17</f>
        <v>3111.0299999999997</v>
      </c>
      <c r="J18" s="51"/>
      <c r="L18" s="8"/>
      <c r="M18" s="8"/>
      <c r="N18" s="8"/>
    </row>
    <row r="19" spans="4:14" ht="30">
      <c r="D19" s="7" t="s">
        <v>10</v>
      </c>
      <c r="I19" s="51">
        <f>(I15+G14*I14+E14*C14)*1.17</f>
        <v>3186.495</v>
      </c>
      <c r="J19" s="51"/>
      <c r="L19" s="8"/>
      <c r="M19" s="8"/>
      <c r="N19" s="8"/>
    </row>
    <row r="20" spans="12:14" ht="13.5" thickBot="1">
      <c r="L20" s="8"/>
      <c r="M20" s="8"/>
      <c r="N20" s="8"/>
    </row>
    <row r="21" spans="1:14" ht="42" customHeight="1" thickBot="1">
      <c r="A21" s="52" t="s">
        <v>12</v>
      </c>
      <c r="B21" s="53"/>
      <c r="C21" s="53"/>
      <c r="D21" s="53"/>
      <c r="E21" s="53"/>
      <c r="F21" s="53"/>
      <c r="G21" s="53"/>
      <c r="H21" s="53"/>
      <c r="I21" s="53"/>
      <c r="J21" s="54"/>
      <c r="L21" s="8"/>
      <c r="M21" s="8"/>
      <c r="N21" s="8"/>
    </row>
    <row r="22" spans="2:9" s="17" customFormat="1" ht="12" customHeight="1">
      <c r="B22" s="42" t="s">
        <v>9</v>
      </c>
      <c r="C22" s="42">
        <v>1</v>
      </c>
      <c r="D22" s="42" t="s">
        <v>8</v>
      </c>
      <c r="E22" s="42">
        <v>40</v>
      </c>
      <c r="F22" s="43" t="s">
        <v>9</v>
      </c>
      <c r="G22" s="43">
        <v>1</v>
      </c>
      <c r="H22" s="43" t="s">
        <v>8</v>
      </c>
      <c r="I22" s="43">
        <v>80</v>
      </c>
    </row>
    <row r="23" spans="2:9" s="17" customFormat="1" ht="10.5" customHeight="1">
      <c r="B23" s="42" t="s">
        <v>9</v>
      </c>
      <c r="C23" s="42">
        <v>1.5</v>
      </c>
      <c r="D23" s="42" t="s">
        <v>8</v>
      </c>
      <c r="E23" s="42">
        <v>40</v>
      </c>
      <c r="F23" s="42" t="s">
        <v>9</v>
      </c>
      <c r="G23" s="42">
        <v>1.5</v>
      </c>
      <c r="H23" s="42" t="s">
        <v>8</v>
      </c>
      <c r="I23" s="42">
        <v>80</v>
      </c>
    </row>
    <row r="24" spans="1:14" ht="30" customHeight="1">
      <c r="A24" s="6"/>
      <c r="B24" s="6"/>
      <c r="C24" s="6"/>
      <c r="D24" s="7" t="s">
        <v>39</v>
      </c>
      <c r="E24" s="6"/>
      <c r="F24" s="6"/>
      <c r="G24" s="6"/>
      <c r="H24" s="6"/>
      <c r="I24" s="9">
        <v>2625</v>
      </c>
      <c r="J24" s="9">
        <v>2870</v>
      </c>
      <c r="L24" s="8"/>
      <c r="M24" s="8"/>
      <c r="N24" s="8"/>
    </row>
    <row r="25" spans="4:14" ht="30" customHeight="1">
      <c r="D25" s="7" t="s">
        <v>38</v>
      </c>
      <c r="I25" s="9">
        <f>I24*0.17+I24</f>
        <v>3071.25</v>
      </c>
      <c r="J25" s="9">
        <f>J24*0.17+J24</f>
        <v>3357.9</v>
      </c>
      <c r="L25" s="8"/>
      <c r="M25" s="8"/>
      <c r="N25" s="8"/>
    </row>
    <row r="26" spans="4:14" ht="30" customHeight="1">
      <c r="D26" s="7" t="s">
        <v>40</v>
      </c>
      <c r="I26" s="9">
        <f>(I24+E22*C22)*1.17</f>
        <v>3118.0499999999997</v>
      </c>
      <c r="J26" s="9">
        <f>(J24+E23*C23)*1.17</f>
        <v>3428.1</v>
      </c>
      <c r="L26" s="8"/>
      <c r="M26" s="8"/>
      <c r="N26" s="8"/>
    </row>
    <row r="27" spans="4:14" ht="30" customHeight="1">
      <c r="D27" s="7" t="s">
        <v>41</v>
      </c>
      <c r="I27" s="9">
        <f>(I24+I22*G22)*1.17</f>
        <v>3164.85</v>
      </c>
      <c r="J27" s="9">
        <f>(J24+I23*G23)*1.17</f>
        <v>3498.2999999999997</v>
      </c>
      <c r="L27" s="8"/>
      <c r="M27" s="8"/>
      <c r="N27" s="8"/>
    </row>
    <row r="28" spans="4:14" ht="30" customHeight="1">
      <c r="D28" s="7" t="s">
        <v>19</v>
      </c>
      <c r="I28" s="9">
        <f>(I24+I22*G22+C22*E22)*1.17</f>
        <v>3211.6499999999996</v>
      </c>
      <c r="J28" s="9">
        <f>(J24+I23*G23+C23*E23)*1.17</f>
        <v>3568.5</v>
      </c>
      <c r="L28" s="8"/>
      <c r="M28" s="8"/>
      <c r="N28" s="8"/>
    </row>
  </sheetData>
  <mergeCells count="14">
    <mergeCell ref="I11:J11"/>
    <mergeCell ref="A5:J5"/>
    <mergeCell ref="I7:J7"/>
    <mergeCell ref="A13:J13"/>
    <mergeCell ref="C2:J2"/>
    <mergeCell ref="I18:J18"/>
    <mergeCell ref="I19:J19"/>
    <mergeCell ref="A21:J21"/>
    <mergeCell ref="I15:J15"/>
    <mergeCell ref="I16:J16"/>
    <mergeCell ref="I17:J17"/>
    <mergeCell ref="I8:J8"/>
    <mergeCell ref="I9:J9"/>
    <mergeCell ref="I10:J10"/>
  </mergeCells>
  <printOptions/>
  <pageMargins left="0" right="0" top="0" bottom="0" header="0.5118110236220472" footer="0.5118110236220472"/>
  <pageSetup fitToHeight="4" fitToWidth="1" horizontalDpi="600" verticalDpi="600" orientation="portrait" paperSize="9" scale="78" r:id="rId9"/>
  <drawing r:id="rId8"/>
  <legacyDrawing r:id="rId7"/>
  <oleObjects>
    <oleObject progId="CorelDRAW.Graphic.9" shapeId="198832" r:id="rId1"/>
    <oleObject progId="CorelDRAW.Graphic.9" shapeId="198833" r:id="rId2"/>
    <oleObject progId="CorelDRAW.Graphic.9" shapeId="198834" r:id="rId3"/>
    <oleObject progId="CorelDRAW.Graphic.9" shapeId="2539569" r:id="rId4"/>
    <oleObject progId="CorelDRAW.Graphic.9" shapeId="2539570" r:id="rId5"/>
    <oleObject progId="CorelDRAW.Graphic.9" shapeId="2539571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="50" zoomScaleNormal="50" workbookViewId="0" topLeftCell="A1">
      <selection activeCell="U49" sqref="U49"/>
    </sheetView>
  </sheetViews>
  <sheetFormatPr defaultColWidth="9.00390625" defaultRowHeight="12.75"/>
  <cols>
    <col min="9" max="9" width="16.375" style="0" customWidth="1"/>
    <col min="10" max="10" width="16.75390625" style="0" customWidth="1"/>
  </cols>
  <sheetData>
    <row r="1" ht="15.75" customHeight="1" thickBot="1"/>
    <row r="2" spans="1:10" ht="30.75" thickBot="1">
      <c r="A2" s="55" t="s">
        <v>13</v>
      </c>
      <c r="B2" s="56"/>
      <c r="C2" s="56"/>
      <c r="D2" s="56"/>
      <c r="E2" s="56"/>
      <c r="F2" s="56"/>
      <c r="G2" s="56"/>
      <c r="H2" s="56"/>
      <c r="I2" s="56"/>
      <c r="J2" s="57"/>
    </row>
    <row r="3" spans="1:9" s="11" customFormat="1" ht="12.75">
      <c r="A3" s="26"/>
      <c r="B3" s="26" t="s">
        <v>7</v>
      </c>
      <c r="C3" s="26">
        <v>0.9</v>
      </c>
      <c r="D3" s="26" t="s">
        <v>8</v>
      </c>
      <c r="E3" s="26">
        <v>30</v>
      </c>
      <c r="F3" s="26" t="s">
        <v>9</v>
      </c>
      <c r="G3" s="26">
        <v>1.1</v>
      </c>
      <c r="H3" s="26" t="s">
        <v>8</v>
      </c>
      <c r="I3" s="26">
        <v>100</v>
      </c>
    </row>
    <row r="4" spans="9:10" s="12" customFormat="1" ht="15.75">
      <c r="I4" s="13" t="s">
        <v>14</v>
      </c>
      <c r="J4" s="13" t="s">
        <v>15</v>
      </c>
    </row>
    <row r="5" spans="1:12" ht="30" customHeight="1">
      <c r="A5" s="6"/>
      <c r="B5" s="6"/>
      <c r="C5" s="7" t="s">
        <v>3</v>
      </c>
      <c r="D5" s="6"/>
      <c r="E5" s="6"/>
      <c r="F5" s="6"/>
      <c r="G5" s="6"/>
      <c r="I5" s="9">
        <v>890</v>
      </c>
      <c r="J5" s="9">
        <v>1355</v>
      </c>
      <c r="K5" s="8"/>
      <c r="L5" s="8"/>
    </row>
    <row r="6" spans="3:12" ht="30" customHeight="1">
      <c r="C6" s="7" t="s">
        <v>4</v>
      </c>
      <c r="I6" s="9">
        <f>I5*0.17+I5</f>
        <v>1041.3</v>
      </c>
      <c r="J6" s="9">
        <f>J5*0.17+J5</f>
        <v>1585.35</v>
      </c>
      <c r="K6" s="8"/>
      <c r="L6" s="8"/>
    </row>
    <row r="7" spans="3:12" ht="30" customHeight="1">
      <c r="C7" s="7" t="s">
        <v>5</v>
      </c>
      <c r="I7" s="9">
        <f>(I5+E3*C3)*1.17</f>
        <v>1072.8899999999999</v>
      </c>
      <c r="J7" s="9">
        <f>(J5+E3*C3)*1.17</f>
        <v>1616.9399999999998</v>
      </c>
      <c r="K7" s="8"/>
      <c r="L7" s="8"/>
    </row>
    <row r="8" spans="3:12" ht="30" customHeight="1">
      <c r="C8" s="7" t="s">
        <v>6</v>
      </c>
      <c r="I8" s="9">
        <f>(I5+I3*G3)*1.17</f>
        <v>1170</v>
      </c>
      <c r="J8" s="9">
        <f>(J5+I3*G3)*1.17</f>
        <v>1714.05</v>
      </c>
      <c r="K8" s="8"/>
      <c r="L8" s="8"/>
    </row>
    <row r="9" spans="3:12" ht="30" customHeight="1">
      <c r="C9" s="7" t="s">
        <v>10</v>
      </c>
      <c r="I9" s="9">
        <f>(I5+G3*I3+E3*C3)*1.17</f>
        <v>1201.59</v>
      </c>
      <c r="J9" s="9">
        <f>(J5+G3*I3+E3*C3)*1.17</f>
        <v>1745.6399999999999</v>
      </c>
      <c r="K9" s="8"/>
      <c r="L9" s="8"/>
    </row>
    <row r="10" spans="11:12" ht="30" customHeight="1" thickBot="1">
      <c r="K10" s="8"/>
      <c r="L10" s="8"/>
    </row>
    <row r="11" spans="1:12" ht="30" customHeight="1" thickBot="1">
      <c r="A11" s="52" t="s">
        <v>16</v>
      </c>
      <c r="B11" s="60"/>
      <c r="C11" s="60"/>
      <c r="D11" s="60"/>
      <c r="E11" s="60"/>
      <c r="F11" s="60"/>
      <c r="G11" s="60"/>
      <c r="H11" s="60"/>
      <c r="I11" s="60"/>
      <c r="J11" s="61"/>
      <c r="K11" s="8"/>
      <c r="L11" s="8"/>
    </row>
    <row r="12" spans="1:12" s="16" customFormat="1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1"/>
      <c r="L12" s="11"/>
    </row>
    <row r="13" spans="1:12" ht="30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8"/>
      <c r="L13" s="8"/>
    </row>
    <row r="14" spans="1:12" ht="30" customHeight="1">
      <c r="A14" s="6"/>
      <c r="B14" s="6"/>
      <c r="C14" s="7" t="s">
        <v>17</v>
      </c>
      <c r="D14" s="6"/>
      <c r="E14" s="6"/>
      <c r="F14" s="6"/>
      <c r="G14" s="6"/>
      <c r="I14" s="51">
        <v>1755</v>
      </c>
      <c r="J14" s="62"/>
      <c r="K14" s="8"/>
      <c r="L14" s="8"/>
    </row>
    <row r="15" spans="3:10" ht="30" customHeight="1">
      <c r="C15" s="7" t="s">
        <v>18</v>
      </c>
      <c r="I15" s="51">
        <f>I14*0.17+I14</f>
        <v>2053.35</v>
      </c>
      <c r="J15" s="62"/>
    </row>
    <row r="16" spans="3:10" ht="30" customHeight="1">
      <c r="C16" s="7"/>
      <c r="I16" s="9"/>
      <c r="J16" s="9"/>
    </row>
    <row r="17" spans="3:10" ht="30" customHeight="1">
      <c r="C17" s="7"/>
      <c r="I17" s="9"/>
      <c r="J17" s="9"/>
    </row>
    <row r="18" spans="3:10" ht="30" customHeight="1">
      <c r="C18" s="7"/>
      <c r="I18" s="9"/>
      <c r="J18" s="9"/>
    </row>
    <row r="19" spans="3:10" ht="30" customHeight="1">
      <c r="C19" s="7"/>
      <c r="I19" s="9"/>
      <c r="J19" s="9"/>
    </row>
    <row r="20" spans="3:10" ht="30" customHeight="1">
      <c r="C20" s="7"/>
      <c r="I20" s="9"/>
      <c r="J20" s="9"/>
    </row>
    <row r="21" ht="30" customHeight="1"/>
    <row r="22" ht="30" customHeight="1"/>
    <row r="23" spans="1:10" ht="30" customHeight="1">
      <c r="A23" s="58" t="s">
        <v>44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30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ht="30" customHeight="1"/>
    <row r="27" spans="2:10" ht="30" customHeight="1">
      <c r="B27" s="36" t="s">
        <v>43</v>
      </c>
      <c r="I27" s="35" t="s">
        <v>32</v>
      </c>
      <c r="J27" s="37">
        <v>90</v>
      </c>
    </row>
    <row r="28" spans="7:10" ht="30" customHeight="1">
      <c r="G28" s="36"/>
      <c r="I28" s="35" t="s">
        <v>33</v>
      </c>
      <c r="J28" s="37">
        <v>90</v>
      </c>
    </row>
    <row r="29" spans="9:10" ht="30" customHeight="1">
      <c r="I29" s="35" t="s">
        <v>34</v>
      </c>
      <c r="J29" s="37">
        <v>110</v>
      </c>
    </row>
    <row r="30" spans="9:10" ht="30" customHeight="1">
      <c r="I30" s="35" t="s">
        <v>35</v>
      </c>
      <c r="J30" s="37">
        <v>90</v>
      </c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5">
    <mergeCell ref="A2:J2"/>
    <mergeCell ref="A23:J24"/>
    <mergeCell ref="A11:J11"/>
    <mergeCell ref="I14:J14"/>
    <mergeCell ref="I15:J15"/>
  </mergeCells>
  <printOptions/>
  <pageMargins left="0" right="0" top="0" bottom="0" header="0.5118110236220472" footer="0.5118110236220472"/>
  <pageSetup fitToHeight="1" fitToWidth="1" horizontalDpi="600" verticalDpi="600" orientation="portrait" paperSize="9" scale="83" r:id="rId8"/>
  <legacyDrawing r:id="rId7"/>
  <oleObjects>
    <oleObject progId="CorelDRAW.Graphic.9" shapeId="207957" r:id="rId1"/>
    <oleObject progId="CorelDRAW.Graphic.9" shapeId="207958" r:id="rId2"/>
    <oleObject progId="CorelDRAW.Graphic.9" shapeId="2581136" r:id="rId3"/>
    <oleObject progId="CorelDRAW.Graphic.9" shapeId="2581137" r:id="rId4"/>
    <oleObject progId="CorelDRAW.Graphic.9" shapeId="2581138" r:id="rId5"/>
    <oleObject progId="CorelDRAW.Graphic.9" shapeId="2581139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zoomScale="75" zoomScaleNormal="75" workbookViewId="0" topLeftCell="A1">
      <selection activeCell="P8" sqref="P8"/>
    </sheetView>
  </sheetViews>
  <sheetFormatPr defaultColWidth="9.00390625" defaultRowHeight="12.75"/>
  <cols>
    <col min="1" max="1" width="1.25" style="0" customWidth="1"/>
    <col min="2" max="2" width="10.125" style="0" customWidth="1"/>
    <col min="3" max="3" width="6.75390625" style="0" customWidth="1"/>
    <col min="5" max="5" width="12.75390625" style="0" customWidth="1"/>
    <col min="7" max="7" width="8.375" style="0" customWidth="1"/>
    <col min="8" max="8" width="21.375" style="0" customWidth="1"/>
    <col min="9" max="9" width="14.25390625" style="0" customWidth="1"/>
    <col min="10" max="10" width="14.125" style="0" customWidth="1"/>
    <col min="11" max="11" width="5.125" style="0" customWidth="1"/>
  </cols>
  <sheetData>
    <row r="1" ht="11.25" customHeight="1"/>
    <row r="2" spans="2:10" s="1" customFormat="1" ht="80.25" customHeight="1">
      <c r="B2" s="4" t="s">
        <v>0</v>
      </c>
      <c r="C2" s="49" t="s">
        <v>45</v>
      </c>
      <c r="D2" s="49"/>
      <c r="E2" s="49"/>
      <c r="F2" s="49"/>
      <c r="G2" s="49"/>
      <c r="H2" s="49"/>
      <c r="I2" s="50"/>
      <c r="J2" s="50"/>
    </row>
    <row r="3" spans="2:10" s="1" customFormat="1" ht="69" customHeight="1">
      <c r="B3" s="5" t="s">
        <v>1</v>
      </c>
      <c r="C3" s="10"/>
      <c r="D3" s="38"/>
      <c r="E3" s="3"/>
      <c r="H3" s="2"/>
      <c r="I3" s="41" t="s">
        <v>47</v>
      </c>
      <c r="J3" s="34">
        <v>42139</v>
      </c>
    </row>
    <row r="4" ht="12" customHeight="1" thickBot="1"/>
    <row r="5" spans="1:15" s="1" customFormat="1" ht="42" customHeight="1" thickBot="1">
      <c r="A5" s="52" t="s">
        <v>2</v>
      </c>
      <c r="B5" s="53"/>
      <c r="C5" s="53"/>
      <c r="D5" s="53"/>
      <c r="E5" s="53"/>
      <c r="F5" s="53"/>
      <c r="G5" s="53"/>
      <c r="H5" s="53"/>
      <c r="I5" s="53"/>
      <c r="J5" s="54"/>
      <c r="O5"/>
    </row>
    <row r="6" spans="2:10" ht="12.75">
      <c r="B6" s="26" t="s">
        <v>7</v>
      </c>
      <c r="C6" s="26">
        <v>1.35</v>
      </c>
      <c r="D6" s="26" t="s">
        <v>8</v>
      </c>
      <c r="E6" s="26">
        <v>30</v>
      </c>
      <c r="F6" s="26" t="s">
        <v>9</v>
      </c>
      <c r="G6" s="26">
        <v>1.5</v>
      </c>
      <c r="H6" s="26" t="s">
        <v>8</v>
      </c>
      <c r="I6" s="26">
        <v>80</v>
      </c>
      <c r="J6" s="30"/>
    </row>
    <row r="7" spans="4:14" s="6" customFormat="1" ht="45" customHeight="1">
      <c r="D7" s="7" t="s">
        <v>3</v>
      </c>
      <c r="I7" s="51">
        <v>2065</v>
      </c>
      <c r="J7" s="51"/>
      <c r="L7" s="28"/>
      <c r="M7" s="28"/>
      <c r="N7" s="28"/>
    </row>
    <row r="8" spans="4:14" ht="30">
      <c r="D8" s="7" t="s">
        <v>4</v>
      </c>
      <c r="I8" s="51">
        <f>I7*0.17+I7</f>
        <v>2416.05</v>
      </c>
      <c r="J8" s="51"/>
      <c r="L8" s="8"/>
      <c r="M8" s="8"/>
      <c r="N8" s="8"/>
    </row>
    <row r="9" spans="4:14" ht="45" customHeight="1">
      <c r="D9" s="7" t="s">
        <v>5</v>
      </c>
      <c r="I9" s="51">
        <f>(I7+E6*C6)*1.17</f>
        <v>2463.435</v>
      </c>
      <c r="J9" s="51"/>
      <c r="L9" s="8"/>
      <c r="M9" s="8"/>
      <c r="N9" s="8"/>
    </row>
    <row r="10" spans="4:14" ht="30">
      <c r="D10" s="7" t="s">
        <v>6</v>
      </c>
      <c r="I10" s="51">
        <f>(I7+I6*G6)*1.17</f>
        <v>2556.45</v>
      </c>
      <c r="J10" s="51"/>
      <c r="L10" s="8"/>
      <c r="M10" s="8"/>
      <c r="N10" s="8"/>
    </row>
    <row r="11" spans="4:14" ht="30">
      <c r="D11" s="7" t="s">
        <v>10</v>
      </c>
      <c r="I11" s="51">
        <f>(I7+G6*I6+E6*C6)*1.17</f>
        <v>2603.835</v>
      </c>
      <c r="J11" s="51"/>
      <c r="L11" s="8"/>
      <c r="M11" s="8"/>
      <c r="N11" s="8"/>
    </row>
    <row r="12" spans="12:14" ht="13.5" thickBot="1">
      <c r="L12" s="8"/>
      <c r="M12" s="8"/>
      <c r="N12" s="8"/>
    </row>
    <row r="13" spans="1:14" ht="42" customHeight="1" thickBot="1">
      <c r="A13" s="52" t="s">
        <v>11</v>
      </c>
      <c r="B13" s="53"/>
      <c r="C13" s="53"/>
      <c r="D13" s="53"/>
      <c r="E13" s="53"/>
      <c r="F13" s="53"/>
      <c r="G13" s="53"/>
      <c r="H13" s="53"/>
      <c r="I13" s="53"/>
      <c r="J13" s="54"/>
      <c r="L13" s="8"/>
      <c r="M13" s="8"/>
      <c r="N13" s="8"/>
    </row>
    <row r="14" spans="2:14" ht="12.75">
      <c r="B14" s="27" t="s">
        <v>7</v>
      </c>
      <c r="C14" s="27">
        <v>2.15</v>
      </c>
      <c r="D14" s="27" t="s">
        <v>8</v>
      </c>
      <c r="E14" s="27">
        <v>30</v>
      </c>
      <c r="F14" s="27" t="s">
        <v>9</v>
      </c>
      <c r="G14" s="27">
        <v>2.3</v>
      </c>
      <c r="H14" s="27" t="s">
        <v>8</v>
      </c>
      <c r="I14" s="27">
        <v>80</v>
      </c>
      <c r="J14" s="31"/>
      <c r="L14" s="8"/>
      <c r="M14" s="8"/>
      <c r="N14" s="8"/>
    </row>
    <row r="15" spans="1:14" ht="30">
      <c r="A15" s="6"/>
      <c r="B15" s="6"/>
      <c r="C15" s="6"/>
      <c r="D15" s="7" t="s">
        <v>3</v>
      </c>
      <c r="E15" s="6"/>
      <c r="F15" s="6"/>
      <c r="G15" s="6"/>
      <c r="H15" s="6"/>
      <c r="I15" s="51">
        <v>2775</v>
      </c>
      <c r="J15" s="51"/>
      <c r="L15" s="8"/>
      <c r="M15" s="8"/>
      <c r="N15" s="8"/>
    </row>
    <row r="16" spans="4:14" ht="30">
      <c r="D16" s="7" t="s">
        <v>4</v>
      </c>
      <c r="I16" s="51">
        <f>I15*0.17+I15</f>
        <v>3246.75</v>
      </c>
      <c r="J16" s="51"/>
      <c r="L16" s="8"/>
      <c r="M16" s="8"/>
      <c r="N16" s="8"/>
    </row>
    <row r="17" spans="4:14" ht="30">
      <c r="D17" s="7" t="s">
        <v>5</v>
      </c>
      <c r="I17" s="51">
        <f>(I15+E14*C14)*1.17</f>
        <v>3322.2149999999997</v>
      </c>
      <c r="J17" s="51"/>
      <c r="L17" s="8"/>
      <c r="M17" s="8"/>
      <c r="N17" s="8"/>
    </row>
    <row r="18" spans="4:14" ht="30">
      <c r="D18" s="7" t="s">
        <v>6</v>
      </c>
      <c r="I18" s="51">
        <f>(I15+I14*G14)*1.17</f>
        <v>3462.0299999999997</v>
      </c>
      <c r="J18" s="51"/>
      <c r="L18" s="8"/>
      <c r="M18" s="8"/>
      <c r="N18" s="8"/>
    </row>
    <row r="19" spans="4:14" ht="30">
      <c r="D19" s="7" t="s">
        <v>10</v>
      </c>
      <c r="I19" s="51">
        <f>(I15+G14*I14+E14*C14)*1.17</f>
        <v>3537.495</v>
      </c>
      <c r="J19" s="51"/>
      <c r="L19" s="8"/>
      <c r="M19" s="8"/>
      <c r="N19" s="8"/>
    </row>
    <row r="20" spans="12:14" ht="13.5" thickBot="1">
      <c r="L20" s="8"/>
      <c r="M20" s="8"/>
      <c r="N20" s="8"/>
    </row>
    <row r="21" spans="1:14" ht="42" customHeight="1" thickBot="1">
      <c r="A21" s="52" t="s">
        <v>12</v>
      </c>
      <c r="B21" s="53"/>
      <c r="C21" s="53"/>
      <c r="D21" s="53"/>
      <c r="E21" s="53"/>
      <c r="F21" s="53"/>
      <c r="G21" s="53"/>
      <c r="H21" s="53"/>
      <c r="I21" s="53"/>
      <c r="J21" s="54"/>
      <c r="L21" s="8"/>
      <c r="M21" s="8"/>
      <c r="N21" s="8"/>
    </row>
    <row r="22" spans="2:9" s="17" customFormat="1" ht="12" customHeight="1">
      <c r="B22" s="42" t="s">
        <v>9</v>
      </c>
      <c r="C22" s="42">
        <v>1</v>
      </c>
      <c r="D22" s="42" t="s">
        <v>8</v>
      </c>
      <c r="E22" s="42">
        <v>40</v>
      </c>
      <c r="F22" s="43" t="s">
        <v>9</v>
      </c>
      <c r="G22" s="43">
        <v>1</v>
      </c>
      <c r="H22" s="43" t="s">
        <v>8</v>
      </c>
      <c r="I22" s="43">
        <v>80</v>
      </c>
    </row>
    <row r="23" spans="2:9" s="17" customFormat="1" ht="10.5" customHeight="1">
      <c r="B23" s="42" t="s">
        <v>9</v>
      </c>
      <c r="C23" s="42">
        <v>1.5</v>
      </c>
      <c r="D23" s="42" t="s">
        <v>8</v>
      </c>
      <c r="E23" s="42">
        <v>40</v>
      </c>
      <c r="F23" s="42" t="s">
        <v>9</v>
      </c>
      <c r="G23" s="42">
        <v>1.5</v>
      </c>
      <c r="H23" s="42" t="s">
        <v>8</v>
      </c>
      <c r="I23" s="42">
        <v>80</v>
      </c>
    </row>
    <row r="24" spans="1:14" ht="30" customHeight="1">
      <c r="A24" s="6"/>
      <c r="B24" s="6"/>
      <c r="C24" s="6"/>
      <c r="D24" s="7" t="s">
        <v>39</v>
      </c>
      <c r="E24" s="6"/>
      <c r="F24" s="6"/>
      <c r="G24" s="6"/>
      <c r="H24" s="6"/>
      <c r="I24" s="9">
        <v>2935</v>
      </c>
      <c r="J24" s="9">
        <v>3200</v>
      </c>
      <c r="L24" s="8"/>
      <c r="M24" s="8"/>
      <c r="N24" s="8"/>
    </row>
    <row r="25" spans="4:14" ht="30" customHeight="1">
      <c r="D25" s="7" t="s">
        <v>38</v>
      </c>
      <c r="I25" s="9">
        <f>I24*0.17+I24</f>
        <v>3433.95</v>
      </c>
      <c r="J25" s="9">
        <f>J24*0.17+J24</f>
        <v>3744</v>
      </c>
      <c r="L25" s="8"/>
      <c r="M25" s="8"/>
      <c r="N25" s="8"/>
    </row>
    <row r="26" spans="4:14" ht="30" customHeight="1">
      <c r="D26" s="7" t="s">
        <v>40</v>
      </c>
      <c r="I26" s="9">
        <f>(I24+E22*C22)*1.17</f>
        <v>3480.75</v>
      </c>
      <c r="J26" s="9">
        <f>(J24+E23*C23)*1.17</f>
        <v>3814.2</v>
      </c>
      <c r="L26" s="8"/>
      <c r="M26" s="8"/>
      <c r="N26" s="8"/>
    </row>
    <row r="27" spans="4:14" ht="30" customHeight="1">
      <c r="D27" s="7" t="s">
        <v>41</v>
      </c>
      <c r="I27" s="9">
        <f>(I24+I22*G22)*1.17</f>
        <v>3527.5499999999997</v>
      </c>
      <c r="J27" s="9">
        <f>(J24+I23*G23)*1.17</f>
        <v>3884.3999999999996</v>
      </c>
      <c r="L27" s="8"/>
      <c r="M27" s="8"/>
      <c r="N27" s="8"/>
    </row>
    <row r="28" spans="4:14" ht="30" customHeight="1">
      <c r="D28" s="7" t="s">
        <v>19</v>
      </c>
      <c r="I28" s="9">
        <f>(I24+I22*G22+C22*E22)*1.17</f>
        <v>3574.35</v>
      </c>
      <c r="J28" s="9">
        <f>(J24+I23*G23+C23*E23)*1.17</f>
        <v>3954.6</v>
      </c>
      <c r="L28" s="8"/>
      <c r="M28" s="8"/>
      <c r="N28" s="8"/>
    </row>
  </sheetData>
  <mergeCells count="14">
    <mergeCell ref="A13:J13"/>
    <mergeCell ref="I18:J18"/>
    <mergeCell ref="I19:J19"/>
    <mergeCell ref="A21:J21"/>
    <mergeCell ref="I15:J15"/>
    <mergeCell ref="I16:J16"/>
    <mergeCell ref="I17:J17"/>
    <mergeCell ref="C2:J2"/>
    <mergeCell ref="I11:J11"/>
    <mergeCell ref="A5:J5"/>
    <mergeCell ref="I7:J7"/>
    <mergeCell ref="I8:J8"/>
    <mergeCell ref="I9:J9"/>
    <mergeCell ref="I10:J10"/>
  </mergeCells>
  <printOptions/>
  <pageMargins left="0" right="0" top="0" bottom="0" header="0.5118110236220472" footer="0.5118110236220472"/>
  <pageSetup fitToHeight="4" fitToWidth="1" horizontalDpi="600" verticalDpi="600" orientation="portrait" paperSize="9" scale="78" r:id="rId12"/>
  <drawing r:id="rId11"/>
  <legacyDrawing r:id="rId10"/>
  <oleObjects>
    <oleObject progId="CorelDRAW.Graphic.9" shapeId="241623" r:id="rId1"/>
    <oleObject progId="CorelDRAW.Graphic.9" shapeId="241624" r:id="rId2"/>
    <oleObject progId="CorelDRAW.Graphic.9" shapeId="241625" r:id="rId3"/>
    <oleObject progId="CorelDRAW.Graphic.9" shapeId="2589268" r:id="rId4"/>
    <oleObject progId="CorelDRAW.Graphic.9" shapeId="2589269" r:id="rId5"/>
    <oleObject progId="CorelDRAW.Graphic.9" shapeId="2589270" r:id="rId6"/>
    <oleObject progId="CorelDRAW.Graphic.9" shapeId="2589271" r:id="rId7"/>
    <oleObject progId="CorelDRAW.Graphic.9" shapeId="2589272" r:id="rId8"/>
    <oleObject progId="CorelDRAW.Graphic.9" shapeId="2589273" r:id="rId9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="50" zoomScaleNormal="50" workbookViewId="0" topLeftCell="A1">
      <selection activeCell="I15" sqref="I15:J15"/>
    </sheetView>
  </sheetViews>
  <sheetFormatPr defaultColWidth="9.00390625" defaultRowHeight="12.75"/>
  <cols>
    <col min="9" max="9" width="16.375" style="0" customWidth="1"/>
    <col min="10" max="10" width="16.75390625" style="0" customWidth="1"/>
  </cols>
  <sheetData>
    <row r="1" ht="15.75" customHeight="1" thickBot="1"/>
    <row r="2" spans="1:10" ht="30.75" thickBot="1">
      <c r="A2" s="55" t="s">
        <v>13</v>
      </c>
      <c r="B2" s="56"/>
      <c r="C2" s="56"/>
      <c r="D2" s="56"/>
      <c r="E2" s="56"/>
      <c r="F2" s="56"/>
      <c r="G2" s="56"/>
      <c r="H2" s="56"/>
      <c r="I2" s="56"/>
      <c r="J2" s="57"/>
    </row>
    <row r="3" spans="1:9" s="11" customFormat="1" ht="12.75">
      <c r="A3" s="26"/>
      <c r="B3" s="26" t="s">
        <v>7</v>
      </c>
      <c r="C3" s="26">
        <v>0.9</v>
      </c>
      <c r="D3" s="26" t="s">
        <v>8</v>
      </c>
      <c r="E3" s="26">
        <v>30</v>
      </c>
      <c r="F3" s="26" t="s">
        <v>9</v>
      </c>
      <c r="G3" s="26">
        <v>1.1</v>
      </c>
      <c r="H3" s="26" t="s">
        <v>8</v>
      </c>
      <c r="I3" s="26">
        <v>100</v>
      </c>
    </row>
    <row r="4" spans="9:10" s="12" customFormat="1" ht="15.75">
      <c r="I4" s="13" t="s">
        <v>14</v>
      </c>
      <c r="J4" s="13" t="s">
        <v>15</v>
      </c>
    </row>
    <row r="5" spans="1:12" ht="30" customHeight="1">
      <c r="A5" s="6"/>
      <c r="B5" s="6"/>
      <c r="C5" s="7" t="s">
        <v>3</v>
      </c>
      <c r="D5" s="6"/>
      <c r="E5" s="6"/>
      <c r="F5" s="6"/>
      <c r="G5" s="6"/>
      <c r="I5" s="9">
        <v>985</v>
      </c>
      <c r="J5" s="9">
        <v>1535</v>
      </c>
      <c r="K5" s="8"/>
      <c r="L5" s="8"/>
    </row>
    <row r="6" spans="3:12" ht="30" customHeight="1">
      <c r="C6" s="7" t="s">
        <v>4</v>
      </c>
      <c r="I6" s="9">
        <f>I5*0.17+I5</f>
        <v>1152.45</v>
      </c>
      <c r="J6" s="9">
        <f>J5*0.17+J5</f>
        <v>1795.95</v>
      </c>
      <c r="K6" s="8"/>
      <c r="L6" s="8"/>
    </row>
    <row r="7" spans="3:12" ht="30" customHeight="1">
      <c r="C7" s="7" t="s">
        <v>5</v>
      </c>
      <c r="I7" s="9">
        <f>(I5+E3*C3)*1.17</f>
        <v>1184.04</v>
      </c>
      <c r="J7" s="9">
        <f>(J5+E3*C3)*1.17</f>
        <v>1827.54</v>
      </c>
      <c r="K7" s="8"/>
      <c r="L7" s="8"/>
    </row>
    <row r="8" spans="3:12" ht="30" customHeight="1">
      <c r="C8" s="7" t="s">
        <v>6</v>
      </c>
      <c r="I8" s="9">
        <f>(I5+I3*G3)*1.17</f>
        <v>1281.1499999999999</v>
      </c>
      <c r="J8" s="9">
        <f>(J5+I3*G3)*1.17</f>
        <v>1924.6499999999999</v>
      </c>
      <c r="K8" s="8"/>
      <c r="L8" s="8"/>
    </row>
    <row r="9" spans="3:12" ht="30" customHeight="1">
      <c r="C9" s="7" t="s">
        <v>10</v>
      </c>
      <c r="I9" s="9">
        <f>(I5+G3*I3+E3*C3)*1.17</f>
        <v>1312.74</v>
      </c>
      <c r="J9" s="9">
        <f>(J5+G3*I3+E3*C3)*1.17</f>
        <v>1956.2399999999998</v>
      </c>
      <c r="K9" s="8"/>
      <c r="L9" s="8"/>
    </row>
    <row r="10" spans="11:12" ht="30" customHeight="1" thickBot="1">
      <c r="K10" s="8"/>
      <c r="L10" s="8"/>
    </row>
    <row r="11" spans="1:12" ht="30" customHeight="1" thickBot="1">
      <c r="A11" s="52" t="s">
        <v>16</v>
      </c>
      <c r="B11" s="60"/>
      <c r="C11" s="60"/>
      <c r="D11" s="60"/>
      <c r="E11" s="60"/>
      <c r="F11" s="60"/>
      <c r="G11" s="60"/>
      <c r="H11" s="60"/>
      <c r="I11" s="60"/>
      <c r="J11" s="61"/>
      <c r="K11" s="8"/>
      <c r="L11" s="8"/>
    </row>
    <row r="12" spans="1:12" s="16" customFormat="1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1"/>
      <c r="L12" s="11"/>
    </row>
    <row r="13" spans="1:12" ht="30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8"/>
      <c r="L13" s="8"/>
    </row>
    <row r="14" spans="1:12" ht="30" customHeight="1">
      <c r="A14" s="6"/>
      <c r="B14" s="6"/>
      <c r="C14" s="7" t="s">
        <v>17</v>
      </c>
      <c r="D14" s="6"/>
      <c r="E14" s="6"/>
      <c r="F14" s="6"/>
      <c r="G14" s="6"/>
      <c r="I14" s="51">
        <v>1980</v>
      </c>
      <c r="J14" s="62"/>
      <c r="K14" s="8"/>
      <c r="L14" s="8"/>
    </row>
    <row r="15" spans="3:10" ht="30" customHeight="1">
      <c r="C15" s="7" t="s">
        <v>18</v>
      </c>
      <c r="I15" s="51">
        <f>I14*0.17+I14</f>
        <v>2316.6</v>
      </c>
      <c r="J15" s="62"/>
    </row>
    <row r="16" spans="3:10" ht="30" customHeight="1">
      <c r="C16" s="7"/>
      <c r="I16" s="9"/>
      <c r="J16" s="9"/>
    </row>
    <row r="17" spans="3:10" ht="30" customHeight="1">
      <c r="C17" s="7"/>
      <c r="I17" s="9"/>
      <c r="J17" s="9"/>
    </row>
    <row r="18" spans="3:10" ht="30" customHeight="1">
      <c r="C18" s="7"/>
      <c r="I18" s="9"/>
      <c r="J18" s="9"/>
    </row>
    <row r="19" spans="3:10" ht="30" customHeight="1">
      <c r="C19" s="7"/>
      <c r="I19" s="9"/>
      <c r="J19" s="9"/>
    </row>
    <row r="20" spans="3:10" ht="30" customHeight="1">
      <c r="C20" s="7"/>
      <c r="I20" s="9"/>
      <c r="J20" s="9"/>
    </row>
    <row r="21" ht="30" customHeight="1"/>
    <row r="22" ht="30" customHeight="1"/>
    <row r="23" spans="1:10" ht="30" customHeight="1">
      <c r="A23" s="58" t="s">
        <v>44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30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ht="30" customHeight="1"/>
    <row r="27" spans="2:10" ht="30" customHeight="1">
      <c r="B27" s="36" t="s">
        <v>43</v>
      </c>
      <c r="I27" s="35" t="s">
        <v>32</v>
      </c>
      <c r="J27" s="37">
        <v>90</v>
      </c>
    </row>
    <row r="28" spans="7:10" ht="30" customHeight="1">
      <c r="G28" s="36"/>
      <c r="I28" s="35" t="s">
        <v>33</v>
      </c>
      <c r="J28" s="37">
        <v>90</v>
      </c>
    </row>
    <row r="29" spans="9:10" ht="30" customHeight="1">
      <c r="I29" s="35" t="s">
        <v>34</v>
      </c>
      <c r="J29" s="37">
        <v>110</v>
      </c>
    </row>
    <row r="30" spans="9:10" ht="30" customHeight="1">
      <c r="I30" s="35" t="s">
        <v>35</v>
      </c>
      <c r="J30" s="37">
        <v>90</v>
      </c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5">
    <mergeCell ref="A23:J24"/>
    <mergeCell ref="A2:J2"/>
    <mergeCell ref="A11:J11"/>
    <mergeCell ref="I14:J14"/>
    <mergeCell ref="I15:J15"/>
  </mergeCells>
  <printOptions/>
  <pageMargins left="0" right="0" top="0" bottom="0" header="0.5118110236220472" footer="0.5118110236220472"/>
  <pageSetup fitToHeight="1" fitToWidth="1" horizontalDpi="600" verticalDpi="600" orientation="portrait" paperSize="9" scale="83" r:id="rId10"/>
  <legacyDrawing r:id="rId9"/>
  <oleObjects>
    <oleObject progId="CorelDRAW.Graphic.9" shapeId="243083" r:id="rId1"/>
    <oleObject progId="CorelDRAW.Graphic.9" shapeId="243084" r:id="rId2"/>
    <oleObject progId="CorelDRAW.Graphic.9" shapeId="2590808" r:id="rId3"/>
    <oleObject progId="CorelDRAW.Graphic.9" shapeId="2590809" r:id="rId4"/>
    <oleObject progId="CorelDRAW.Graphic.9" shapeId="2590810" r:id="rId5"/>
    <oleObject progId="CorelDRAW.Graphic.9" shapeId="2590811" r:id="rId6"/>
    <oleObject progId="CorelDRAW.Graphic.9" shapeId="2590812" r:id="rId7"/>
    <oleObject progId="CorelDRAW.Graphic.9" shapeId="2590813" r:id="rId8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L33"/>
  <sheetViews>
    <sheetView zoomScale="75" zoomScaleNormal="75" workbookViewId="0" topLeftCell="A4">
      <selection activeCell="L9" sqref="L9"/>
    </sheetView>
  </sheetViews>
  <sheetFormatPr defaultColWidth="9.00390625" defaultRowHeight="12.75"/>
  <cols>
    <col min="1" max="1" width="1.25" style="0" customWidth="1"/>
    <col min="2" max="2" width="4.625" style="0" customWidth="1"/>
    <col min="3" max="3" width="11.00390625" style="0" customWidth="1"/>
    <col min="4" max="4" width="6.25390625" style="0" customWidth="1"/>
    <col min="5" max="5" width="10.875" style="0" customWidth="1"/>
    <col min="7" max="7" width="8.375" style="0" customWidth="1"/>
    <col min="8" max="8" width="29.25390625" style="0" customWidth="1"/>
    <col min="9" max="9" width="26.625" style="0" customWidth="1"/>
  </cols>
  <sheetData>
    <row r="1" ht="6" customHeight="1"/>
    <row r="2" spans="2:11" ht="80.25" customHeight="1">
      <c r="B2" s="4" t="s">
        <v>48</v>
      </c>
      <c r="C2" s="44"/>
      <c r="D2" s="49" t="s">
        <v>36</v>
      </c>
      <c r="E2" s="49"/>
      <c r="F2" s="49"/>
      <c r="G2" s="49"/>
      <c r="H2" s="49"/>
      <c r="I2" s="49"/>
      <c r="J2" s="45"/>
      <c r="K2" s="45"/>
    </row>
    <row r="3" spans="2:10" ht="69" customHeight="1">
      <c r="B3" s="5" t="s">
        <v>1</v>
      </c>
      <c r="C3" s="10"/>
      <c r="D3" s="38"/>
      <c r="E3" s="3"/>
      <c r="F3" s="1"/>
      <c r="G3" s="1"/>
      <c r="H3" s="2"/>
      <c r="I3" s="41" t="s">
        <v>37</v>
      </c>
      <c r="J3" s="34"/>
    </row>
    <row r="4" spans="8:9" ht="12" customHeight="1" thickBot="1">
      <c r="H4" s="29"/>
      <c r="I4" s="46">
        <v>42139</v>
      </c>
    </row>
    <row r="5" spans="1:9" s="1" customFormat="1" ht="33" customHeight="1" thickBot="1">
      <c r="A5" s="52" t="s">
        <v>20</v>
      </c>
      <c r="B5" s="53"/>
      <c r="C5" s="53"/>
      <c r="D5" s="53"/>
      <c r="E5" s="53"/>
      <c r="F5" s="53"/>
      <c r="G5" s="53"/>
      <c r="H5" s="53"/>
      <c r="I5" s="54"/>
    </row>
    <row r="6" spans="2:9" s="20" customFormat="1" ht="15" customHeight="1">
      <c r="B6" s="23" t="s">
        <v>24</v>
      </c>
      <c r="C6" s="23">
        <v>55</v>
      </c>
      <c r="D6" s="23" t="s">
        <v>25</v>
      </c>
      <c r="E6" s="23">
        <v>3.2</v>
      </c>
      <c r="F6" s="23" t="s">
        <v>26</v>
      </c>
      <c r="G6" s="23">
        <v>25</v>
      </c>
      <c r="H6" s="23">
        <v>3.2</v>
      </c>
      <c r="I6" s="21" t="s">
        <v>22</v>
      </c>
    </row>
    <row r="7" spans="4:12" s="18" customFormat="1" ht="51" customHeight="1">
      <c r="D7" s="33">
        <v>307.09</v>
      </c>
      <c r="E7" s="33">
        <v>377.09</v>
      </c>
      <c r="F7" s="63" t="s">
        <v>21</v>
      </c>
      <c r="G7" s="64"/>
      <c r="H7" s="64"/>
      <c r="I7" s="22">
        <v>2800</v>
      </c>
      <c r="J7" s="39">
        <v>123.31</v>
      </c>
      <c r="K7" s="39"/>
      <c r="L7" s="39"/>
    </row>
    <row r="8" spans="6:12" s="19" customFormat="1" ht="51" customHeight="1">
      <c r="F8" s="63" t="s">
        <v>23</v>
      </c>
      <c r="G8" s="65"/>
      <c r="H8" s="65"/>
      <c r="I8" s="22">
        <f>I7*0.2+I7</f>
        <v>3360</v>
      </c>
      <c r="J8" s="40"/>
      <c r="K8" s="40"/>
      <c r="L8" s="40"/>
    </row>
    <row r="9" spans="6:12" s="19" customFormat="1" ht="51" customHeight="1">
      <c r="F9" s="63" t="s">
        <v>27</v>
      </c>
      <c r="G9" s="65"/>
      <c r="H9" s="65"/>
      <c r="I9" s="22">
        <f>(I7+E6*C6)*1.2</f>
        <v>3571.2</v>
      </c>
      <c r="J9" s="40"/>
      <c r="K9" s="40"/>
      <c r="L9" s="40"/>
    </row>
    <row r="10" spans="6:12" s="19" customFormat="1" ht="51" customHeight="1" thickBot="1">
      <c r="F10" s="63" t="s">
        <v>31</v>
      </c>
      <c r="G10" s="66"/>
      <c r="H10" s="66"/>
      <c r="I10" s="22">
        <f>(I7+C6*E6+H6*G6)*1.2</f>
        <v>3667.2</v>
      </c>
      <c r="J10" s="40"/>
      <c r="K10" s="40"/>
      <c r="L10" s="40"/>
    </row>
    <row r="11" spans="1:12" ht="33" customHeight="1" thickBot="1">
      <c r="A11" s="52" t="s">
        <v>28</v>
      </c>
      <c r="B11" s="60"/>
      <c r="C11" s="60"/>
      <c r="D11" s="60"/>
      <c r="E11" s="60"/>
      <c r="F11" s="60"/>
      <c r="G11" s="60"/>
      <c r="H11" s="60"/>
      <c r="I11" s="61"/>
      <c r="J11" s="8"/>
      <c r="K11" s="8"/>
      <c r="L11" s="8"/>
    </row>
    <row r="12" spans="1:9" s="17" customFormat="1" ht="15" customHeight="1">
      <c r="A12" s="20"/>
      <c r="B12" s="23" t="s">
        <v>24</v>
      </c>
      <c r="C12" s="23">
        <v>55</v>
      </c>
      <c r="D12" s="23" t="s">
        <v>25</v>
      </c>
      <c r="E12" s="23">
        <v>3.2</v>
      </c>
      <c r="F12" s="23" t="s">
        <v>26</v>
      </c>
      <c r="G12" s="23">
        <v>25</v>
      </c>
      <c r="H12" s="23">
        <v>3.2</v>
      </c>
      <c r="I12" s="21" t="s">
        <v>22</v>
      </c>
    </row>
    <row r="13" spans="1:10" s="17" customFormat="1" ht="51" customHeight="1">
      <c r="A13" s="18"/>
      <c r="B13" s="18"/>
      <c r="C13" s="18"/>
      <c r="D13" s="32">
        <v>406.04</v>
      </c>
      <c r="E13" s="32">
        <v>477.03</v>
      </c>
      <c r="F13" s="63" t="s">
        <v>21</v>
      </c>
      <c r="G13" s="64"/>
      <c r="H13" s="64"/>
      <c r="I13" s="22">
        <v>3435</v>
      </c>
      <c r="J13" s="17">
        <v>157.05</v>
      </c>
    </row>
    <row r="14" spans="1:12" ht="51" customHeight="1">
      <c r="A14" s="19"/>
      <c r="B14" s="19"/>
      <c r="C14" s="19"/>
      <c r="D14" s="19"/>
      <c r="E14" s="19"/>
      <c r="F14" s="63" t="s">
        <v>23</v>
      </c>
      <c r="G14" s="65"/>
      <c r="H14" s="65"/>
      <c r="I14" s="22">
        <f>I13*0.2+I13</f>
        <v>4122</v>
      </c>
      <c r="J14" s="8"/>
      <c r="K14" s="8"/>
      <c r="L14" s="8"/>
    </row>
    <row r="15" spans="1:12" ht="51" customHeight="1">
      <c r="A15" s="19"/>
      <c r="B15" s="19"/>
      <c r="C15" s="19"/>
      <c r="D15" s="19"/>
      <c r="E15" s="19"/>
      <c r="F15" s="63" t="s">
        <v>27</v>
      </c>
      <c r="G15" s="65"/>
      <c r="H15" s="65"/>
      <c r="I15" s="22">
        <f>(I13+E12*C12)*1.2</f>
        <v>4333.2</v>
      </c>
      <c r="J15" s="8"/>
      <c r="K15" s="8"/>
      <c r="L15" s="8"/>
    </row>
    <row r="16" spans="1:12" ht="51" customHeight="1" thickBot="1">
      <c r="A16" s="19"/>
      <c r="B16" s="19"/>
      <c r="C16" s="19"/>
      <c r="D16" s="19"/>
      <c r="E16" s="19"/>
      <c r="F16" s="63" t="s">
        <v>31</v>
      </c>
      <c r="G16" s="66"/>
      <c r="H16" s="66"/>
      <c r="I16" s="22">
        <f>(I13+C12*E12+H12*G12)*1.2</f>
        <v>4429.2</v>
      </c>
      <c r="J16" s="8"/>
      <c r="K16" s="8"/>
      <c r="L16" s="8"/>
    </row>
    <row r="17" spans="1:12" ht="33" customHeight="1" thickBot="1">
      <c r="A17" s="52" t="s">
        <v>20</v>
      </c>
      <c r="B17" s="60"/>
      <c r="C17" s="60"/>
      <c r="D17" s="60"/>
      <c r="E17" s="60"/>
      <c r="F17" s="60"/>
      <c r="G17" s="60"/>
      <c r="H17" s="60"/>
      <c r="I17" s="61"/>
      <c r="J17" s="8"/>
      <c r="K17" s="8"/>
      <c r="L17" s="8"/>
    </row>
    <row r="18" spans="1:12" ht="15" customHeight="1">
      <c r="A18" s="20"/>
      <c r="B18" s="23" t="s">
        <v>24</v>
      </c>
      <c r="C18" s="23">
        <v>60.08</v>
      </c>
      <c r="D18" s="23" t="s">
        <v>25</v>
      </c>
      <c r="E18" s="23">
        <v>3.2</v>
      </c>
      <c r="F18" s="23" t="s">
        <v>26</v>
      </c>
      <c r="G18" s="23">
        <v>19.58</v>
      </c>
      <c r="H18" s="23">
        <v>3.2</v>
      </c>
      <c r="I18" s="21" t="s">
        <v>22</v>
      </c>
      <c r="J18" s="8"/>
      <c r="K18" s="8"/>
      <c r="L18" s="8"/>
    </row>
    <row r="19" spans="1:12" ht="51" customHeight="1">
      <c r="A19" s="18"/>
      <c r="B19" s="18"/>
      <c r="C19" s="18"/>
      <c r="D19" s="32">
        <v>340.73</v>
      </c>
      <c r="E19" s="32">
        <v>417.6</v>
      </c>
      <c r="F19" s="63" t="s">
        <v>21</v>
      </c>
      <c r="G19" s="64"/>
      <c r="H19" s="64"/>
      <c r="I19" s="22">
        <v>3395</v>
      </c>
      <c r="J19" s="8">
        <v>151.73</v>
      </c>
      <c r="K19" s="8"/>
      <c r="L19" s="8"/>
    </row>
    <row r="20" spans="1:12" ht="50.25" customHeight="1">
      <c r="A20" s="19"/>
      <c r="B20" s="19"/>
      <c r="C20" s="19"/>
      <c r="D20" s="19"/>
      <c r="E20" s="19"/>
      <c r="F20" s="63" t="s">
        <v>23</v>
      </c>
      <c r="G20" s="65"/>
      <c r="H20" s="65"/>
      <c r="I20" s="22">
        <f>I19*0.2+I19</f>
        <v>4074</v>
      </c>
      <c r="J20" s="8"/>
      <c r="K20" s="8"/>
      <c r="L20" s="8"/>
    </row>
    <row r="21" spans="1:12" ht="50.25" customHeight="1">
      <c r="A21" s="19"/>
      <c r="B21" s="19"/>
      <c r="C21" s="19"/>
      <c r="D21" s="19"/>
      <c r="E21" s="19"/>
      <c r="F21" s="63" t="s">
        <v>27</v>
      </c>
      <c r="G21" s="65"/>
      <c r="H21" s="65"/>
      <c r="I21" s="22">
        <f>(I19+E18*C18)*1.2</f>
        <v>4304.7072</v>
      </c>
      <c r="J21" s="8"/>
      <c r="K21" s="8"/>
      <c r="L21" s="8"/>
    </row>
    <row r="22" spans="1:12" ht="50.25" customHeight="1">
      <c r="A22" s="19"/>
      <c r="B22" s="19"/>
      <c r="C22" s="19"/>
      <c r="D22" s="19"/>
      <c r="E22" s="19"/>
      <c r="F22" s="63" t="s">
        <v>31</v>
      </c>
      <c r="G22" s="66"/>
      <c r="H22" s="66"/>
      <c r="I22" s="22">
        <f>(I19+C18*E18+H18*G18)*1.2</f>
        <v>4379.894399999999</v>
      </c>
      <c r="J22" s="8"/>
      <c r="K22" s="8"/>
      <c r="L22" s="8"/>
    </row>
    <row r="23" spans="10:12" ht="12.75">
      <c r="J23" s="8"/>
      <c r="K23" s="8"/>
      <c r="L23" s="8"/>
    </row>
    <row r="24" spans="10:12" ht="12.75">
      <c r="J24" s="8"/>
      <c r="K24" s="8"/>
      <c r="L24" s="8"/>
    </row>
    <row r="25" spans="10:12" ht="12.75">
      <c r="J25" s="8"/>
      <c r="K25" s="8"/>
      <c r="L25" s="8"/>
    </row>
    <row r="26" spans="10:12" ht="12.75">
      <c r="J26" s="8"/>
      <c r="K26" s="8"/>
      <c r="L26" s="8"/>
    </row>
    <row r="27" spans="10:12" ht="12.75">
      <c r="J27" s="8"/>
      <c r="K27" s="8"/>
      <c r="L27" s="8"/>
    </row>
    <row r="28" spans="10:12" ht="12.75">
      <c r="J28" s="8"/>
      <c r="K28" s="8"/>
      <c r="L28" s="8"/>
    </row>
    <row r="29" spans="10:12" ht="12.75">
      <c r="J29" s="8"/>
      <c r="K29" s="8"/>
      <c r="L29" s="8"/>
    </row>
    <row r="30" spans="10:12" ht="12.75">
      <c r="J30" s="8"/>
      <c r="K30" s="8"/>
      <c r="L30" s="8"/>
    </row>
    <row r="31" spans="10:12" ht="12.75">
      <c r="J31" s="8"/>
      <c r="K31" s="8"/>
      <c r="L31" s="8"/>
    </row>
    <row r="32" spans="10:12" ht="12.75">
      <c r="J32" s="8"/>
      <c r="K32" s="8"/>
      <c r="L32" s="8"/>
    </row>
    <row r="33" spans="10:12" ht="12.75">
      <c r="J33" s="8"/>
      <c r="K33" s="8"/>
      <c r="L33" s="8"/>
    </row>
  </sheetData>
  <mergeCells count="16">
    <mergeCell ref="F19:H19"/>
    <mergeCell ref="F20:H20"/>
    <mergeCell ref="F21:H21"/>
    <mergeCell ref="F22:H22"/>
    <mergeCell ref="F14:H14"/>
    <mergeCell ref="F15:H15"/>
    <mergeCell ref="F16:H16"/>
    <mergeCell ref="A17:I17"/>
    <mergeCell ref="F9:H9"/>
    <mergeCell ref="F10:H10"/>
    <mergeCell ref="A11:I11"/>
    <mergeCell ref="F13:H13"/>
    <mergeCell ref="D2:I2"/>
    <mergeCell ref="A5:I5"/>
    <mergeCell ref="F7:H7"/>
    <mergeCell ref="F8:H8"/>
  </mergeCells>
  <printOptions/>
  <pageMargins left="0.16" right="0.22" top="0.16" bottom="0.17" header="0.16" footer="0.17"/>
  <pageSetup horizontalDpi="600" verticalDpi="600" orientation="portrait" paperSize="9" scale="95" r:id="rId8"/>
  <drawing r:id="rId7"/>
  <legacyDrawing r:id="rId6"/>
  <oleObjects>
    <oleObject progId="CorelDRAW.Graphic.9" shapeId="564724" r:id="rId1"/>
    <oleObject progId="CorelDRAW.Graphic.9" shapeId="564725" r:id="rId2"/>
    <oleObject progId="CorelDRAW.Graphic.9" shapeId="564727" r:id="rId3"/>
    <oleObject progId="CorelDRAW.Graphic.9" shapeId="564728" r:id="rId4"/>
    <oleObject progId="CorelDRAW.Graphic.9" shapeId="59007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2015-05-15T16:23:48Z</cp:lastPrinted>
  <dcterms:created xsi:type="dcterms:W3CDTF">2007-12-04T09:08:10Z</dcterms:created>
  <dcterms:modified xsi:type="dcterms:W3CDTF">2015-05-18T07:34:37Z</dcterms:modified>
  <cp:category/>
  <cp:version/>
  <cp:contentType/>
  <cp:contentStatus/>
</cp:coreProperties>
</file>